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ปร.4 แบบ" sheetId="1" r:id="rId1"/>
    <sheet name="ปร.5 แบบ" sheetId="2" r:id="rId2"/>
    <sheet name="ปร.6 แบบ" sheetId="3" r:id="rId3"/>
    <sheet name="ปร.4" sheetId="4" r:id="rId4"/>
    <sheet name="ปร.5" sheetId="5" r:id="rId5"/>
    <sheet name="ปร.6" sheetId="6" r:id="rId6"/>
  </sheets>
  <definedNames>
    <definedName name="_xlfn.BAHTTEXT" hidden="1">#NAME?</definedName>
    <definedName name="_xlnm.Print_Area" localSheetId="3">'ปร.4'!$A$1:$J$74</definedName>
    <definedName name="_xlnm.Print_Area" localSheetId="0">'ปร.4 แบบ'!$A$1:$J$44</definedName>
  </definedNames>
  <calcPr fullCalcOnLoad="1"/>
</workbook>
</file>

<file path=xl/sharedStrings.xml><?xml version="1.0" encoding="utf-8"?>
<sst xmlns="http://schemas.openxmlformats.org/spreadsheetml/2006/main" count="292" uniqueCount="112">
  <si>
    <t>รายการ</t>
  </si>
  <si>
    <t>หน่วย</t>
  </si>
  <si>
    <t>รวม</t>
  </si>
  <si>
    <t>แบบ ปร. 4</t>
  </si>
  <si>
    <t>แบบแสดงรายการ ปริมาณงาน และราคา</t>
  </si>
  <si>
    <t>แบบเลขที่</t>
  </si>
  <si>
    <t>ลำดับที่</t>
  </si>
  <si>
    <t>ปริมาณ</t>
  </si>
  <si>
    <t>ค่าวัสดุ</t>
  </si>
  <si>
    <t>ค่าแรงงาน</t>
  </si>
  <si>
    <t>หมายเหตุ</t>
  </si>
  <si>
    <t>จำนวน</t>
  </si>
  <si>
    <t>ราคา/หน่วย</t>
  </si>
  <si>
    <t>จำนวนเงิน</t>
  </si>
  <si>
    <t>แบบ ปร.5 (ก)</t>
  </si>
  <si>
    <t>แบบสรุปค่าก่อสร้าง</t>
  </si>
  <si>
    <t>หน่วย : บาท</t>
  </si>
  <si>
    <t>ค่างานต้นทุน</t>
  </si>
  <si>
    <t>Factor F</t>
  </si>
  <si>
    <t>ค่าก่อสร้าง</t>
  </si>
  <si>
    <t>เงื่อนไขการใช้ตาราง Factor F</t>
  </si>
  <si>
    <t>เงินล่วงหน้าจ่าย 0 %</t>
  </si>
  <si>
    <t>เงินประกันผลงานหัก 0 %</t>
  </si>
  <si>
    <t>ภาษีมูลค่าเพิ่ม 7 %</t>
  </si>
  <si>
    <t>รวมค่าก่อสร้าง</t>
  </si>
  <si>
    <t>แบบสรุปราคากลางงานก่อสร้างอาคาร</t>
  </si>
  <si>
    <t>สรุป</t>
  </si>
  <si>
    <t>รวมราคาก่อสร้างทั้งโครงการ/งานก่อสร้าง</t>
  </si>
  <si>
    <t>ราคากลาง</t>
  </si>
  <si>
    <t xml:space="preserve"> </t>
  </si>
  <si>
    <t xml:space="preserve">แบบ ปร.6 </t>
  </si>
  <si>
    <t>ชุด</t>
  </si>
  <si>
    <t>งาน</t>
  </si>
  <si>
    <t xml:space="preserve">งานกั้นพื้นที่ </t>
  </si>
  <si>
    <t>ป้ายโครงการ</t>
  </si>
  <si>
    <t>งานย้ายเสาไฟถนน</t>
  </si>
  <si>
    <t>งานย้ายป้ายชื่อถนน</t>
  </si>
  <si>
    <t>งานรื้อเสารั้วปูนและรั้วเหล็ก</t>
  </si>
  <si>
    <t>งานสกัดรื้อคันหินเดิม</t>
  </si>
  <si>
    <t>งานขนย้ายเศษวัสดุและฝาบ่อพักปูน</t>
  </si>
  <si>
    <t>งานปรับระดับดิน</t>
  </si>
  <si>
    <t>งานถมหินคลุกปรับระดับพร้อมบดอัด</t>
  </si>
  <si>
    <t>ลบม</t>
  </si>
  <si>
    <t>งานปรับระดับทรายถม</t>
  </si>
  <si>
    <t>งานไม้แบบ</t>
  </si>
  <si>
    <t>ตรม</t>
  </si>
  <si>
    <t>วายเมท 6 มม.</t>
  </si>
  <si>
    <t>เหล็ก DOWEL 12 มม</t>
  </si>
  <si>
    <t>งานตัดร่องและหยอดยาง</t>
  </si>
  <si>
    <t>งานหล่อคันหิน</t>
  </si>
  <si>
    <t>เมตร</t>
  </si>
  <si>
    <t>งานขุดดิน,เทลีนเข้าแบบรางน้ำ</t>
  </si>
  <si>
    <t>งานฝาตะแกรงเหล็ก</t>
  </si>
  <si>
    <t>งานทาสีขาวแดงคันหิน</t>
  </si>
  <si>
    <t>งานตีเส้นจราจร</t>
  </si>
  <si>
    <t>งานตอม่อ เสาป้ายจราจร</t>
  </si>
  <si>
    <t>งานตอม่อ เสาไฟ</t>
  </si>
  <si>
    <t>งานท่อระบายน้ำ (ท่อใยหิน 8 ")</t>
  </si>
  <si>
    <t>งานเครื่องจักร (ทั้งโครงการ)</t>
  </si>
  <si>
    <t>รวมขนย้าย+น้ำมัน</t>
  </si>
  <si>
    <t>รวมราคางานขยายถนนทิวสน บริเวณด้านหลังอาคาร B2</t>
  </si>
  <si>
    <t>งานขยายถนนทิวสน บริเวณด้านหลังอาคาร B2</t>
  </si>
  <si>
    <t>คอนกรีต 320 ksc (cube)</t>
  </si>
  <si>
    <t>อุปกรณ์สิ้นเปลือง</t>
  </si>
  <si>
    <t>เหมา</t>
  </si>
  <si>
    <t>ป้ายจราจรและป้ายเตือน</t>
  </si>
  <si>
    <t>จุด</t>
  </si>
  <si>
    <t>ดอกเบี้ยเงินกู้ 6 %</t>
  </si>
  <si>
    <t>งานป้ายจราจร (โค้งขวา)แบบโซล่าเซลล์ ขนาดป้าย 0.45x0.45 m.</t>
  </si>
  <si>
    <t>-ตอม่อ ขนาด 0.30x0.30x0.45 m.</t>
  </si>
  <si>
    <t>-เสา ความสูงไม่น้อยกว่า 2.2 m.</t>
  </si>
  <si>
    <t>-ป้าย บ.32 รัศมี 0.45 m.</t>
  </si>
  <si>
    <t>-ป้าย ต.1 ต.2 ต.13 ต.14 ขนาด 0.45x0.45 m.</t>
  </si>
  <si>
    <t>-ตอม่อ ขนาด 0.8x0.8x1.20 m.</t>
  </si>
  <si>
    <t>งานติดตั้งเสาไฟ ขนาดความสูง 8-12 m.</t>
  </si>
  <si>
    <t>งานย้ายต้นไม้ใหญ่ 5 ต้น รัศมี 0.25 m.</t>
  </si>
  <si>
    <t>งานเดินท่อร้อยสาย ระยะ 50 m.</t>
  </si>
  <si>
    <t>ชื่อ งานขยายถนนทิวสน มธ.ศูนย์รังสิต จำนวน 1 งาน</t>
  </si>
  <si>
    <t>สถานที่ มหาวิทยาลัยธรรมศาสตร์ ศูนยืรังสิต</t>
  </si>
  <si>
    <t>สถานที่ มหาวิทยาลัยธรรมศาสตร์</t>
  </si>
  <si>
    <t>(นางสาวคณิภา ปาปะไพร)</t>
  </si>
  <si>
    <t>ลงชื่อ...........................................................................................กรรมการเลขานุการ</t>
  </si>
  <si>
    <t>ชื่อ งานจ้างปรับปรุงห้องเก็บเสียงฝ่ายศิลปวัฒนธรรม 5 ชุมนุม จำนวน 1 งาน</t>
  </si>
  <si>
    <t>เมื่อวันที่          กรกฎาคม 2566</t>
  </si>
  <si>
    <t xml:space="preserve"> ปรับปรุงห้องชุมนุมดุริยาค์สากลแห่งมหาวิทยาลัยธรรมศาสตร์       </t>
  </si>
  <si>
    <t>งานวางผังและเตรียมพื้นที่</t>
  </si>
  <si>
    <t>งานเตรียมการ</t>
  </si>
  <si>
    <t>งานสถาปัตยกรรม</t>
  </si>
  <si>
    <t>ผนังยิปซั่มกรุด้วยแผ่น SCG Cylence Zoundblovk S050 หนา 50 มม.</t>
  </si>
  <si>
    <t>ตร.ม.</t>
  </si>
  <si>
    <t>กรุแผ่นซับเสียง SCG - Cylence Zandera</t>
  </si>
  <si>
    <t>สีน้ำพลาสติดภายใน</t>
  </si>
  <si>
    <t>งานระบบ</t>
  </si>
  <si>
    <t>งานระบบไฟฟ้า</t>
  </si>
  <si>
    <t>ปรับปรุงห้องชุมนุมโฟล์คซองแห่งมหาวิทยาลัยธรรมศาสตร์</t>
  </si>
  <si>
    <t>ผ้าม่านขนาด 1.20 x 3.80</t>
  </si>
  <si>
    <t>ปรับปรุงห้องชุมนุมขับร้องประสานเสียงแห่งมหาวิทยาลัยธรรมศาสตร์</t>
  </si>
  <si>
    <t>รวมราคาค่าวัสดุและค่าแรงงาน</t>
  </si>
  <si>
    <t>รวมเป็นจำนวนเงิน</t>
  </si>
  <si>
    <t>งานจ้างปรับปรุงห้องเก็บเสียงฝ่ายศิลปวัฒนธรรม 5 ชุมนุม จำนวน 1 งาน</t>
  </si>
  <si>
    <t>งานจ้างปรับปรุงห้องเก็บเสียงฝ่ายศิลปวัฒนธรรม 5 ชุมนุม</t>
  </si>
  <si>
    <t>จำนวน 1 งาน</t>
  </si>
  <si>
    <t>(นางสาวภัคนี หมากผิน)</t>
  </si>
  <si>
    <t xml:space="preserve">  (นายณภัทร ขมินทะกูล)</t>
  </si>
  <si>
    <t>(นายณภัทร ขมินทะกูล)</t>
  </si>
  <si>
    <t>ลงชื่อ..........................................................................กรรมการเลขานุการ</t>
  </si>
  <si>
    <t>ลงชื่อ................................................................................ประธานกรรมการ</t>
  </si>
  <si>
    <t xml:space="preserve">ลงชื่อ..............................................................................กรรมการ            </t>
  </si>
  <si>
    <t>ลงชื่อ...........................................................................ประธานกรรมการ</t>
  </si>
  <si>
    <t xml:space="preserve">ลงชื่อ...................................................................กรรมการ            </t>
  </si>
  <si>
    <t>ปรับปรุงห้องชุมนุมดนตรีไทยแห่งมหาวิทยาลัยธรรมศาสตร์</t>
  </si>
  <si>
    <t>ปรับปรุงห้องชุมนุมดนดรีสากลแห่งมหาวิทยาลัยธรรมศาสตร์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</si>
</sst>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00_);_(* \(#,##0.0000\);_(* &quot;-&quot;??_);_(@_)"/>
    <numFmt numFmtId="166" formatCode="_(* #,##0_);_(* \(#,##0\);_(* &quot;-&quot;??_);_(@_)"/>
    <numFmt numFmtId="167" formatCode="_-* #,##0.0000_-;\-* #,##0.0000_-;_-* &quot;-&quot;??_-;_-@_-"/>
    <numFmt numFmtId="168" formatCode="[$-1070000]d/mm/yyyy;@"/>
    <numFmt numFmtId="169" formatCode="[$-1070000]d/m/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H SarabunPSK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3"/>
      <color indexed="10"/>
      <name val="TH SarabunPSK"/>
      <family val="2"/>
    </font>
    <font>
      <b/>
      <sz val="13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AngsanaUPC"/>
      <family val="1"/>
    </font>
    <font>
      <sz val="11"/>
      <color indexed="8"/>
      <name val="TH Sarabun New"/>
      <family val="2"/>
    </font>
    <font>
      <sz val="9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sz val="13"/>
      <color rgb="FFFF0000"/>
      <name val="TH SarabunPSK"/>
      <family val="2"/>
    </font>
    <font>
      <sz val="11"/>
      <color theme="1"/>
      <name val="TH Sarabun New"/>
      <family val="2"/>
    </font>
    <font>
      <b/>
      <sz val="13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/>
      <right/>
      <top/>
      <bottom style="thin"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2" fontId="15" fillId="0" borderId="0" applyFont="0" applyFill="0" applyBorder="0" applyAlignment="0" applyProtection="0"/>
  </cellStyleXfs>
  <cellXfs count="18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164" fontId="9" fillId="0" borderId="15" xfId="42" applyNumberFormat="1" applyFont="1" applyBorder="1" applyAlignment="1">
      <alignment/>
    </xf>
    <xf numFmtId="165" fontId="9" fillId="0" borderId="11" xfId="42" applyNumberFormat="1" applyFont="1" applyBorder="1" applyAlignment="1">
      <alignment/>
    </xf>
    <xf numFmtId="43" fontId="9" fillId="0" borderId="15" xfId="42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6" xfId="0" applyFont="1" applyBorder="1" applyAlignment="1">
      <alignment/>
    </xf>
    <xf numFmtId="164" fontId="9" fillId="0" borderId="17" xfId="42" applyNumberFormat="1" applyFont="1" applyBorder="1" applyAlignment="1">
      <alignment/>
    </xf>
    <xf numFmtId="165" fontId="9" fillId="0" borderId="18" xfId="42" applyNumberFormat="1" applyFont="1" applyBorder="1" applyAlignment="1">
      <alignment/>
    </xf>
    <xf numFmtId="166" fontId="9" fillId="0" borderId="17" xfId="42" applyNumberFormat="1" applyFont="1" applyBorder="1" applyAlignment="1">
      <alignment/>
    </xf>
    <xf numFmtId="0" fontId="9" fillId="0" borderId="18" xfId="0" applyFont="1" applyBorder="1" applyAlignment="1">
      <alignment/>
    </xf>
    <xf numFmtId="166" fontId="9" fillId="0" borderId="18" xfId="42" applyNumberFormat="1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167" fontId="9" fillId="0" borderId="18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164" fontId="10" fillId="0" borderId="22" xfId="0" applyNumberFormat="1" applyFont="1" applyBorder="1" applyAlignment="1">
      <alignment/>
    </xf>
    <xf numFmtId="0" fontId="10" fillId="33" borderId="23" xfId="0" applyFont="1" applyFill="1" applyBorder="1" applyAlignment="1">
      <alignment horizontal="center"/>
    </xf>
    <xf numFmtId="164" fontId="10" fillId="0" borderId="23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9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43" fontId="10" fillId="0" borderId="26" xfId="42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1" fillId="0" borderId="19" xfId="0" applyFont="1" applyBorder="1" applyAlignment="1">
      <alignment/>
    </xf>
    <xf numFmtId="0" fontId="51" fillId="0" borderId="16" xfId="0" applyFont="1" applyBorder="1" applyAlignment="1">
      <alignment horizontal="left"/>
    </xf>
    <xf numFmtId="164" fontId="5" fillId="0" borderId="15" xfId="42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left"/>
    </xf>
    <xf numFmtId="166" fontId="5" fillId="0" borderId="17" xfId="42" applyNumberFormat="1" applyFont="1" applyBorder="1" applyAlignment="1">
      <alignment/>
    </xf>
    <xf numFmtId="0" fontId="5" fillId="0" borderId="18" xfId="0" applyFont="1" applyBorder="1" applyAlignment="1">
      <alignment/>
    </xf>
    <xf numFmtId="43" fontId="5" fillId="0" borderId="17" xfId="42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left"/>
    </xf>
    <xf numFmtId="166" fontId="5" fillId="0" borderId="22" xfId="42" applyNumberFormat="1" applyFont="1" applyBorder="1" applyAlignment="1">
      <alignment/>
    </xf>
    <xf numFmtId="0" fontId="5" fillId="0" borderId="23" xfId="0" applyFont="1" applyBorder="1" applyAlignment="1">
      <alignment/>
    </xf>
    <xf numFmtId="43" fontId="6" fillId="34" borderId="22" xfId="42" applyFont="1" applyFill="1" applyBorder="1" applyAlignment="1">
      <alignment/>
    </xf>
    <xf numFmtId="0" fontId="5" fillId="0" borderId="21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168" fontId="5" fillId="0" borderId="0" xfId="0" applyNumberFormat="1" applyFont="1" applyAlignment="1">
      <alignment horizontal="center" vertical="center"/>
    </xf>
    <xf numFmtId="169" fontId="5" fillId="0" borderId="0" xfId="0" applyNumberFormat="1" applyFont="1" applyAlignment="1">
      <alignment horizontal="center" vertical="center"/>
    </xf>
    <xf numFmtId="43" fontId="13" fillId="0" borderId="0" xfId="42" applyFont="1" applyFill="1" applyAlignment="1">
      <alignment horizontal="center"/>
    </xf>
    <xf numFmtId="43" fontId="13" fillId="0" borderId="0" xfId="42" applyFont="1" applyFill="1" applyBorder="1" applyAlignment="1">
      <alignment horizontal="center"/>
    </xf>
    <xf numFmtId="43" fontId="0" fillId="0" borderId="0" xfId="42" applyFont="1" applyAlignment="1">
      <alignment horizontal="center"/>
    </xf>
    <xf numFmtId="43" fontId="13" fillId="0" borderId="11" xfId="42" applyFont="1" applyBorder="1" applyAlignment="1">
      <alignment horizontal="center" vertical="center"/>
    </xf>
    <xf numFmtId="43" fontId="13" fillId="0" borderId="11" xfId="42" applyFont="1" applyBorder="1" applyAlignment="1">
      <alignment horizontal="center"/>
    </xf>
    <xf numFmtId="43" fontId="13" fillId="0" borderId="27" xfId="42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43" fontId="13" fillId="0" borderId="11" xfId="42" applyFont="1" applyBorder="1" applyAlignment="1" quotePrefix="1">
      <alignment vertical="center"/>
    </xf>
    <xf numFmtId="43" fontId="13" fillId="0" borderId="11" xfId="42" applyFont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43" fontId="13" fillId="0" borderId="11" xfId="42" applyFont="1" applyFill="1" applyBorder="1" applyAlignment="1" quotePrefix="1">
      <alignment horizontal="center" vertical="center"/>
    </xf>
    <xf numFmtId="43" fontId="13" fillId="0" borderId="11" xfId="42" applyFont="1" applyFill="1" applyBorder="1" applyAlignment="1" quotePrefix="1">
      <alignment horizontal="left" vertical="top"/>
    </xf>
    <xf numFmtId="0" fontId="52" fillId="0" borderId="0" xfId="0" applyFont="1" applyAlignment="1">
      <alignment/>
    </xf>
    <xf numFmtId="43" fontId="13" fillId="0" borderId="18" xfId="42" applyFont="1" applyBorder="1" applyAlignment="1" quotePrefix="1">
      <alignment vertical="center"/>
    </xf>
    <xf numFmtId="43" fontId="13" fillId="0" borderId="18" xfId="42" applyFont="1" applyBorder="1" applyAlignment="1" quotePrefix="1">
      <alignment horizontal="center" vertical="center"/>
    </xf>
    <xf numFmtId="0" fontId="13" fillId="0" borderId="28" xfId="56" applyFont="1" applyBorder="1" applyAlignment="1">
      <alignment horizontal="center" vertical="center"/>
      <protection/>
    </xf>
    <xf numFmtId="43" fontId="50" fillId="0" borderId="29" xfId="42" applyFont="1" applyBorder="1" applyAlignment="1">
      <alignment horizontal="center"/>
    </xf>
    <xf numFmtId="43" fontId="13" fillId="0" borderId="29" xfId="42" applyFont="1" applyBorder="1" applyAlignment="1" quotePrefix="1">
      <alignment horizontal="center" vertical="center"/>
    </xf>
    <xf numFmtId="0" fontId="13" fillId="0" borderId="30" xfId="56" applyFont="1" applyBorder="1" applyAlignment="1">
      <alignment horizontal="center" vertical="center"/>
      <protection/>
    </xf>
    <xf numFmtId="0" fontId="13" fillId="0" borderId="31" xfId="56" applyFont="1" applyBorder="1" applyAlignment="1">
      <alignment horizontal="center" vertical="center"/>
      <protection/>
    </xf>
    <xf numFmtId="43" fontId="13" fillId="0" borderId="32" xfId="42" applyFont="1" applyBorder="1" applyAlignment="1" quotePrefix="1">
      <alignment vertical="center"/>
    </xf>
    <xf numFmtId="43" fontId="13" fillId="0" borderId="32" xfId="42" applyFont="1" applyBorder="1" applyAlignment="1" quotePrefix="1">
      <alignment horizontal="center" vertical="center"/>
    </xf>
    <xf numFmtId="43" fontId="13" fillId="0" borderId="32" xfId="42" applyFont="1" applyBorder="1" applyAlignment="1">
      <alignment horizontal="center" vertical="center"/>
    </xf>
    <xf numFmtId="43" fontId="13" fillId="0" borderId="33" xfId="42" applyFont="1" applyBorder="1" applyAlignment="1" quotePrefix="1">
      <alignment horizontal="center" vertical="center"/>
    </xf>
    <xf numFmtId="0" fontId="13" fillId="0" borderId="34" xfId="56" applyFont="1" applyBorder="1" applyAlignment="1">
      <alignment horizontal="center" vertical="center"/>
      <protection/>
    </xf>
    <xf numFmtId="43" fontId="13" fillId="0" borderId="35" xfId="42" applyFont="1" applyBorder="1" applyAlignment="1" quotePrefix="1">
      <alignment vertical="center"/>
    </xf>
    <xf numFmtId="43" fontId="13" fillId="0" borderId="35" xfId="42" applyFont="1" applyBorder="1" applyAlignment="1" quotePrefix="1">
      <alignment horizontal="center" vertical="center"/>
    </xf>
    <xf numFmtId="43" fontId="13" fillId="0" borderId="35" xfId="42" applyFont="1" applyBorder="1" applyAlignment="1">
      <alignment horizontal="center" vertical="center"/>
    </xf>
    <xf numFmtId="43" fontId="13" fillId="0" borderId="36" xfId="42" applyFont="1" applyBorder="1" applyAlignment="1" quotePrefix="1">
      <alignment horizontal="center" vertical="center"/>
    </xf>
    <xf numFmtId="43" fontId="14" fillId="0" borderId="29" xfId="42" applyFont="1" applyBorder="1" applyAlignment="1" quotePrefix="1">
      <alignment horizontal="center" vertical="center"/>
    </xf>
    <xf numFmtId="43" fontId="14" fillId="0" borderId="29" xfId="42" applyFont="1" applyFill="1" applyBorder="1" applyAlignment="1" quotePrefix="1">
      <alignment horizontal="center" vertical="center"/>
    </xf>
    <xf numFmtId="43" fontId="17" fillId="0" borderId="37" xfId="42" applyFont="1" applyBorder="1" applyAlignment="1" quotePrefix="1">
      <alignment horizontal="center" vertical="center"/>
    </xf>
    <xf numFmtId="0" fontId="14" fillId="35" borderId="31" xfId="0" applyFont="1" applyFill="1" applyBorder="1" applyAlignment="1">
      <alignment horizontal="center" vertical="center"/>
    </xf>
    <xf numFmtId="43" fontId="14" fillId="35" borderId="27" xfId="42" applyFont="1" applyFill="1" applyBorder="1" applyAlignment="1" quotePrefix="1">
      <alignment vertical="center"/>
    </xf>
    <xf numFmtId="43" fontId="13" fillId="35" borderId="38" xfId="42" applyFont="1" applyFill="1" applyBorder="1" applyAlignment="1" quotePrefix="1">
      <alignment horizontal="center" vertical="center"/>
    </xf>
    <xf numFmtId="43" fontId="6" fillId="0" borderId="22" xfId="42" applyFont="1" applyFill="1" applyBorder="1" applyAlignment="1">
      <alignment/>
    </xf>
    <xf numFmtId="0" fontId="1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13" fillId="0" borderId="0" xfId="56" applyFont="1" applyBorder="1" applyAlignment="1">
      <alignment horizontal="center" vertical="center"/>
      <protection/>
    </xf>
    <xf numFmtId="43" fontId="13" fillId="0" borderId="0" xfId="42" applyFont="1" applyBorder="1" applyAlignment="1" quotePrefix="1">
      <alignment vertical="center"/>
    </xf>
    <xf numFmtId="43" fontId="13" fillId="0" borderId="0" xfId="42" applyFont="1" applyBorder="1" applyAlignment="1" quotePrefix="1">
      <alignment horizontal="center" vertical="center"/>
    </xf>
    <xf numFmtId="43" fontId="13" fillId="0" borderId="0" xfId="42" applyFont="1" applyBorder="1" applyAlignment="1">
      <alignment horizontal="center" vertical="center"/>
    </xf>
    <xf numFmtId="0" fontId="50" fillId="0" borderId="0" xfId="0" applyFont="1" applyAlignment="1">
      <alignment/>
    </xf>
    <xf numFmtId="0" fontId="1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3" fontId="14" fillId="0" borderId="11" xfId="42" applyFont="1" applyBorder="1" applyAlignment="1" quotePrefix="1">
      <alignment horizontal="center" vertical="center"/>
    </xf>
    <xf numFmtId="0" fontId="14" fillId="0" borderId="28" xfId="56" applyFont="1" applyBorder="1" applyAlignment="1">
      <alignment horizontal="center" vertical="center"/>
      <protection/>
    </xf>
    <xf numFmtId="43" fontId="14" fillId="0" borderId="27" xfId="42" applyFont="1" applyFill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30" xfId="56" applyFont="1" applyBorder="1" applyAlignment="1">
      <alignment horizontal="center" vertical="center"/>
      <protection/>
    </xf>
    <xf numFmtId="43" fontId="14" fillId="0" borderId="11" xfId="42" applyFont="1" applyFill="1" applyBorder="1" applyAlignment="1" quotePrefix="1">
      <alignment horizontal="center" vertical="top"/>
    </xf>
    <xf numFmtId="43" fontId="14" fillId="0" borderId="11" xfId="42" applyFont="1" applyBorder="1" applyAlignment="1">
      <alignment horizontal="center" vertical="center"/>
    </xf>
    <xf numFmtId="0" fontId="13" fillId="0" borderId="16" xfId="56" applyFont="1" applyBorder="1" applyAlignment="1">
      <alignment horizontal="center" vertical="center"/>
      <protection/>
    </xf>
    <xf numFmtId="43" fontId="14" fillId="0" borderId="18" xfId="42" applyFont="1" applyBorder="1" applyAlignment="1" quotePrefix="1">
      <alignment horizontal="center" vertical="center"/>
    </xf>
    <xf numFmtId="43" fontId="14" fillId="0" borderId="19" xfId="42" applyFont="1" applyFill="1" applyBorder="1" applyAlignment="1" quotePrefix="1">
      <alignment horizontal="center" vertical="center"/>
    </xf>
    <xf numFmtId="43" fontId="14" fillId="0" borderId="16" xfId="42" applyFont="1" applyBorder="1" applyAlignment="1">
      <alignment horizontal="center" vertical="center"/>
    </xf>
    <xf numFmtId="43" fontId="13" fillId="0" borderId="16" xfId="42" applyFont="1" applyBorder="1" applyAlignment="1">
      <alignment horizontal="center" vertical="center"/>
    </xf>
    <xf numFmtId="43" fontId="13" fillId="0" borderId="16" xfId="42" applyFont="1" applyFill="1" applyBorder="1" applyAlignment="1" quotePrefix="1">
      <alignment horizontal="center" vertical="center"/>
    </xf>
    <xf numFmtId="43" fontId="13" fillId="0" borderId="16" xfId="42" applyFont="1" applyBorder="1" applyAlignment="1" quotePrefix="1">
      <alignment vertical="center"/>
    </xf>
    <xf numFmtId="43" fontId="13" fillId="0" borderId="18" xfId="42" applyFont="1" applyFill="1" applyBorder="1" applyAlignment="1" quotePrefix="1">
      <alignment horizontal="center" vertical="center"/>
    </xf>
    <xf numFmtId="43" fontId="14" fillId="0" borderId="11" xfId="42" applyFont="1" applyBorder="1" applyAlignment="1" quotePrefix="1">
      <alignment horizontal="left" vertical="center"/>
    </xf>
    <xf numFmtId="164" fontId="10" fillId="0" borderId="39" xfId="0" applyNumberFormat="1" applyFont="1" applyBorder="1" applyAlignment="1">
      <alignment/>
    </xf>
    <xf numFmtId="0" fontId="10" fillId="33" borderId="40" xfId="0" applyFont="1" applyFill="1" applyBorder="1" applyAlignment="1">
      <alignment horizontal="center"/>
    </xf>
    <xf numFmtId="43" fontId="14" fillId="35" borderId="27" xfId="42" applyFont="1" applyFill="1" applyBorder="1" applyAlignment="1" quotePrefix="1">
      <alignment horizontal="center" vertical="center"/>
    </xf>
    <xf numFmtId="0" fontId="14" fillId="0" borderId="0" xfId="0" applyFont="1" applyAlignment="1">
      <alignment horizontal="center"/>
    </xf>
    <xf numFmtId="15" fontId="14" fillId="0" borderId="41" xfId="0" applyNumberFormat="1" applyFont="1" applyBorder="1" applyAlignment="1">
      <alignment horizont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57" xfId="0" applyFont="1" applyBorder="1" applyAlignment="1">
      <alignment horizontal="center"/>
    </xf>
    <xf numFmtId="0" fontId="14" fillId="0" borderId="4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เครื่องหมายสกุลเงิน [0]_PERSON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view="pageBreakPreview" zoomScale="90" zoomScaleNormal="90" zoomScaleSheetLayoutView="90" zoomScalePageLayoutView="0" workbookViewId="0" topLeftCell="A1">
      <selection activeCell="A3" sqref="A3"/>
    </sheetView>
  </sheetViews>
  <sheetFormatPr defaultColWidth="9.140625" defaultRowHeight="15"/>
  <cols>
    <col min="1" max="1" width="6.28125" style="0" customWidth="1"/>
    <col min="2" max="2" width="58.00390625" style="0" bestFit="1" customWidth="1"/>
    <col min="3" max="3" width="8.8515625" style="73" customWidth="1"/>
    <col min="4" max="4" width="7.7109375" style="80" customWidth="1"/>
    <col min="5" max="5" width="9.8515625" style="0" customWidth="1"/>
    <col min="6" max="6" width="11.57421875" style="0" customWidth="1"/>
    <col min="7" max="7" width="10.00390625" style="0" bestFit="1" customWidth="1"/>
    <col min="8" max="8" width="11.140625" style="0" customWidth="1"/>
    <col min="9" max="9" width="12.421875" style="0" bestFit="1" customWidth="1"/>
    <col min="10" max="10" width="15.140625" style="80" customWidth="1"/>
  </cols>
  <sheetData>
    <row r="1" spans="1:11" ht="13.5" customHeight="1">
      <c r="A1" s="64"/>
      <c r="B1" s="64"/>
      <c r="C1" s="71"/>
      <c r="D1" s="65"/>
      <c r="E1" s="64"/>
      <c r="F1" s="64"/>
      <c r="G1" s="64"/>
      <c r="H1" s="66" t="s">
        <v>3</v>
      </c>
      <c r="I1" s="67"/>
      <c r="J1" s="81"/>
      <c r="K1" s="1"/>
    </row>
    <row r="2" spans="1:11" ht="18.75">
      <c r="A2" s="136" t="s">
        <v>4</v>
      </c>
      <c r="B2" s="136"/>
      <c r="C2" s="136"/>
      <c r="D2" s="136"/>
      <c r="E2" s="136"/>
      <c r="F2" s="136"/>
      <c r="G2" s="136"/>
      <c r="H2" s="136"/>
      <c r="I2" s="136"/>
      <c r="J2" s="65"/>
      <c r="K2" s="1"/>
    </row>
    <row r="3" spans="1:11" ht="18.75">
      <c r="A3" s="68" t="s">
        <v>77</v>
      </c>
      <c r="B3" s="64"/>
      <c r="C3" s="71"/>
      <c r="D3" s="65"/>
      <c r="E3" s="64"/>
      <c r="F3" s="64"/>
      <c r="G3" s="64"/>
      <c r="H3" s="64"/>
      <c r="I3" s="64"/>
      <c r="J3" s="65"/>
      <c r="K3" s="1"/>
    </row>
    <row r="4" spans="1:11" ht="18.75">
      <c r="A4" s="68" t="s">
        <v>78</v>
      </c>
      <c r="B4" s="64"/>
      <c r="C4" s="71"/>
      <c r="D4" s="65"/>
      <c r="E4" s="64"/>
      <c r="F4" s="64"/>
      <c r="G4" s="64"/>
      <c r="H4" s="64"/>
      <c r="I4" s="64"/>
      <c r="J4" s="65"/>
      <c r="K4" s="1" t="s">
        <v>29</v>
      </c>
    </row>
    <row r="5" spans="1:11" ht="18.75">
      <c r="A5" s="64"/>
      <c r="B5" s="64"/>
      <c r="C5" s="71"/>
      <c r="D5" s="65"/>
      <c r="E5" s="64"/>
      <c r="F5" s="64"/>
      <c r="G5" s="64"/>
      <c r="H5" s="64"/>
      <c r="I5" s="64"/>
      <c r="J5" s="65"/>
      <c r="K5" s="1"/>
    </row>
    <row r="6" spans="1:11" ht="19.5" thickBot="1">
      <c r="A6" s="64"/>
      <c r="B6" s="64"/>
      <c r="C6" s="72"/>
      <c r="D6" s="65"/>
      <c r="E6" s="64"/>
      <c r="F6" s="64"/>
      <c r="G6" s="64"/>
      <c r="H6" s="64"/>
      <c r="I6" s="137"/>
      <c r="J6" s="137"/>
      <c r="K6" s="1"/>
    </row>
    <row r="7" spans="1:11" ht="18.75">
      <c r="A7" s="138" t="s">
        <v>6</v>
      </c>
      <c r="B7" s="140" t="s">
        <v>0</v>
      </c>
      <c r="C7" s="142" t="s">
        <v>7</v>
      </c>
      <c r="D7" s="143"/>
      <c r="E7" s="142" t="s">
        <v>8</v>
      </c>
      <c r="F7" s="143"/>
      <c r="G7" s="142" t="s">
        <v>9</v>
      </c>
      <c r="H7" s="143"/>
      <c r="I7" s="140" t="s">
        <v>2</v>
      </c>
      <c r="J7" s="144" t="s">
        <v>10</v>
      </c>
      <c r="K7" s="1"/>
    </row>
    <row r="8" spans="1:11" ht="19.5" thickBot="1">
      <c r="A8" s="139"/>
      <c r="B8" s="141"/>
      <c r="C8" s="76" t="s">
        <v>11</v>
      </c>
      <c r="D8" s="77" t="s">
        <v>1</v>
      </c>
      <c r="E8" s="77" t="s">
        <v>12</v>
      </c>
      <c r="F8" s="77" t="s">
        <v>13</v>
      </c>
      <c r="G8" s="77" t="s">
        <v>12</v>
      </c>
      <c r="H8" s="77" t="s">
        <v>13</v>
      </c>
      <c r="I8" s="141"/>
      <c r="J8" s="145"/>
      <c r="K8" s="1"/>
    </row>
    <row r="9" spans="1:11" ht="18.75">
      <c r="A9" s="87">
        <v>1</v>
      </c>
      <c r="B9" s="78" t="s">
        <v>33</v>
      </c>
      <c r="C9" s="74">
        <v>1</v>
      </c>
      <c r="D9" s="74" t="s">
        <v>32</v>
      </c>
      <c r="E9" s="74"/>
      <c r="F9" s="78"/>
      <c r="G9" s="75"/>
      <c r="H9" s="74"/>
      <c r="I9" s="74"/>
      <c r="J9" s="88"/>
      <c r="K9" s="1"/>
    </row>
    <row r="10" spans="1:11" ht="18.75">
      <c r="A10" s="87">
        <v>2</v>
      </c>
      <c r="B10" s="78" t="s">
        <v>34</v>
      </c>
      <c r="C10" s="74">
        <v>1</v>
      </c>
      <c r="D10" s="74" t="s">
        <v>32</v>
      </c>
      <c r="E10" s="74"/>
      <c r="F10" s="78"/>
      <c r="G10" s="75"/>
      <c r="H10" s="74"/>
      <c r="I10" s="74"/>
      <c r="J10" s="88"/>
      <c r="K10" s="1"/>
    </row>
    <row r="11" spans="1:11" ht="18.75">
      <c r="A11" s="87">
        <v>3</v>
      </c>
      <c r="B11" s="78" t="s">
        <v>35</v>
      </c>
      <c r="C11" s="74">
        <v>1</v>
      </c>
      <c r="D11" s="74" t="s">
        <v>31</v>
      </c>
      <c r="E11" s="74"/>
      <c r="F11" s="78"/>
      <c r="G11" s="75"/>
      <c r="H11" s="74"/>
      <c r="I11" s="74"/>
      <c r="J11" s="88"/>
      <c r="K11" s="1"/>
    </row>
    <row r="12" spans="1:11" ht="18.75">
      <c r="A12" s="87">
        <v>4</v>
      </c>
      <c r="B12" s="78" t="s">
        <v>36</v>
      </c>
      <c r="C12" s="74">
        <v>1</v>
      </c>
      <c r="D12" s="74" t="s">
        <v>31</v>
      </c>
      <c r="E12" s="74"/>
      <c r="F12" s="78"/>
      <c r="G12" s="75"/>
      <c r="H12" s="74"/>
      <c r="I12" s="74"/>
      <c r="J12" s="88"/>
      <c r="K12" s="1"/>
    </row>
    <row r="13" spans="1:11" ht="18.75">
      <c r="A13" s="87">
        <v>5</v>
      </c>
      <c r="B13" s="78" t="s">
        <v>37</v>
      </c>
      <c r="C13" s="74">
        <v>1</v>
      </c>
      <c r="D13" s="74" t="s">
        <v>32</v>
      </c>
      <c r="E13" s="74"/>
      <c r="F13" s="78"/>
      <c r="G13" s="75"/>
      <c r="H13" s="74"/>
      <c r="I13" s="74"/>
      <c r="J13" s="88"/>
      <c r="K13" s="1"/>
    </row>
    <row r="14" spans="1:11" ht="18.75">
      <c r="A14" s="87">
        <v>6</v>
      </c>
      <c r="B14" s="78" t="s">
        <v>38</v>
      </c>
      <c r="C14" s="74">
        <v>1</v>
      </c>
      <c r="D14" s="74" t="s">
        <v>32</v>
      </c>
      <c r="E14" s="74"/>
      <c r="F14" s="78"/>
      <c r="G14" s="75"/>
      <c r="H14" s="74"/>
      <c r="I14" s="74"/>
      <c r="J14" s="88"/>
      <c r="K14" s="1"/>
    </row>
    <row r="15" spans="1:11" ht="18.75">
      <c r="A15" s="87">
        <v>7</v>
      </c>
      <c r="B15" s="78" t="s">
        <v>39</v>
      </c>
      <c r="C15" s="74">
        <v>1</v>
      </c>
      <c r="D15" s="74" t="s">
        <v>32</v>
      </c>
      <c r="E15" s="74"/>
      <c r="F15" s="78"/>
      <c r="G15" s="75"/>
      <c r="H15" s="74"/>
      <c r="I15" s="74"/>
      <c r="J15" s="88"/>
      <c r="K15" s="1"/>
    </row>
    <row r="16" spans="1:11" ht="18.75">
      <c r="A16" s="87">
        <v>8</v>
      </c>
      <c r="B16" s="78" t="s">
        <v>40</v>
      </c>
      <c r="C16" s="74">
        <v>1</v>
      </c>
      <c r="D16" s="74" t="s">
        <v>32</v>
      </c>
      <c r="E16" s="74"/>
      <c r="F16" s="78"/>
      <c r="G16" s="75"/>
      <c r="H16" s="74"/>
      <c r="I16" s="74"/>
      <c r="J16" s="88"/>
      <c r="K16" s="1"/>
    </row>
    <row r="17" spans="1:11" ht="18.75">
      <c r="A17" s="87">
        <v>9</v>
      </c>
      <c r="B17" s="78" t="s">
        <v>41</v>
      </c>
      <c r="C17" s="74">
        <v>45</v>
      </c>
      <c r="D17" s="74" t="s">
        <v>42</v>
      </c>
      <c r="E17" s="74"/>
      <c r="F17" s="78"/>
      <c r="G17" s="75"/>
      <c r="H17" s="74"/>
      <c r="I17" s="74"/>
      <c r="J17" s="88"/>
      <c r="K17" s="1"/>
    </row>
    <row r="18" spans="1:11" ht="18.75">
      <c r="A18" s="87">
        <v>10</v>
      </c>
      <c r="B18" s="78" t="s">
        <v>43</v>
      </c>
      <c r="C18" s="74">
        <v>15</v>
      </c>
      <c r="D18" s="74" t="s">
        <v>42</v>
      </c>
      <c r="E18" s="74"/>
      <c r="F18" s="78"/>
      <c r="G18" s="75"/>
      <c r="H18" s="74"/>
      <c r="I18" s="74"/>
      <c r="J18" s="88"/>
      <c r="K18" s="1"/>
    </row>
    <row r="19" spans="1:11" ht="18.75">
      <c r="A19" s="87">
        <v>11</v>
      </c>
      <c r="B19" s="78" t="s">
        <v>75</v>
      </c>
      <c r="C19" s="74">
        <v>1</v>
      </c>
      <c r="D19" s="74" t="s">
        <v>32</v>
      </c>
      <c r="E19" s="74"/>
      <c r="F19" s="78"/>
      <c r="G19" s="75"/>
      <c r="H19" s="74"/>
      <c r="I19" s="74"/>
      <c r="J19" s="88"/>
      <c r="K19" s="1"/>
    </row>
    <row r="20" spans="1:11" ht="18.75">
      <c r="A20" s="87">
        <v>12</v>
      </c>
      <c r="B20" s="78" t="s">
        <v>44</v>
      </c>
      <c r="C20" s="74">
        <v>60</v>
      </c>
      <c r="D20" s="74" t="s">
        <v>45</v>
      </c>
      <c r="E20" s="74"/>
      <c r="F20" s="78"/>
      <c r="G20" s="75"/>
      <c r="H20" s="74"/>
      <c r="I20" s="74"/>
      <c r="J20" s="88"/>
      <c r="K20" s="1"/>
    </row>
    <row r="21" spans="1:11" ht="18.75">
      <c r="A21" s="87">
        <v>13</v>
      </c>
      <c r="B21" s="78" t="s">
        <v>46</v>
      </c>
      <c r="C21" s="74">
        <v>160</v>
      </c>
      <c r="D21" s="74" t="s">
        <v>45</v>
      </c>
      <c r="E21" s="74"/>
      <c r="F21" s="78"/>
      <c r="G21" s="75"/>
      <c r="H21" s="74"/>
      <c r="I21" s="74"/>
      <c r="J21" s="88"/>
      <c r="K21" s="1"/>
    </row>
    <row r="22" spans="1:11" ht="18.75">
      <c r="A22" s="87">
        <v>14</v>
      </c>
      <c r="B22" s="78" t="s">
        <v>62</v>
      </c>
      <c r="C22" s="74">
        <v>35</v>
      </c>
      <c r="D22" s="74" t="s">
        <v>42</v>
      </c>
      <c r="E22" s="74"/>
      <c r="F22" s="78"/>
      <c r="G22" s="75"/>
      <c r="H22" s="74"/>
      <c r="I22" s="74"/>
      <c r="J22" s="88"/>
      <c r="K22" s="1"/>
    </row>
    <row r="23" spans="1:11" ht="18.75">
      <c r="A23" s="87">
        <v>15</v>
      </c>
      <c r="B23" s="78" t="s">
        <v>47</v>
      </c>
      <c r="C23" s="74">
        <v>1</v>
      </c>
      <c r="D23" s="74" t="s">
        <v>32</v>
      </c>
      <c r="E23" s="74"/>
      <c r="F23" s="78"/>
      <c r="G23" s="75"/>
      <c r="H23" s="74"/>
      <c r="I23" s="74"/>
      <c r="J23" s="88"/>
      <c r="K23" s="1"/>
    </row>
    <row r="24" spans="1:11" ht="18.75">
      <c r="A24" s="87">
        <v>16</v>
      </c>
      <c r="B24" s="78" t="s">
        <v>48</v>
      </c>
      <c r="C24" s="78">
        <v>1</v>
      </c>
      <c r="D24" s="79" t="s">
        <v>32</v>
      </c>
      <c r="E24" s="78"/>
      <c r="F24" s="78"/>
      <c r="G24" s="78"/>
      <c r="H24" s="74"/>
      <c r="I24" s="74"/>
      <c r="J24" s="89"/>
      <c r="K24" s="1"/>
    </row>
    <row r="25" spans="1:11" ht="18.75">
      <c r="A25" s="87">
        <v>17</v>
      </c>
      <c r="B25" s="78" t="s">
        <v>49</v>
      </c>
      <c r="C25" s="78">
        <v>78</v>
      </c>
      <c r="D25" s="79" t="s">
        <v>50</v>
      </c>
      <c r="E25" s="78"/>
      <c r="F25" s="78"/>
      <c r="G25" s="78"/>
      <c r="H25" s="74"/>
      <c r="I25" s="74"/>
      <c r="J25" s="89"/>
      <c r="K25" s="1"/>
    </row>
    <row r="26" spans="1:11" ht="18.75">
      <c r="A26" s="87">
        <v>18</v>
      </c>
      <c r="B26" s="78" t="s">
        <v>51</v>
      </c>
      <c r="C26" s="78">
        <v>1</v>
      </c>
      <c r="D26" s="79" t="s">
        <v>32</v>
      </c>
      <c r="E26" s="78"/>
      <c r="F26" s="78"/>
      <c r="G26" s="78"/>
      <c r="H26" s="74"/>
      <c r="I26" s="74"/>
      <c r="J26" s="89"/>
      <c r="K26" s="1"/>
    </row>
    <row r="27" spans="1:11" ht="18.75">
      <c r="A27" s="90">
        <v>19</v>
      </c>
      <c r="B27" s="78" t="s">
        <v>57</v>
      </c>
      <c r="C27" s="78">
        <v>40</v>
      </c>
      <c r="D27" s="79" t="s">
        <v>50</v>
      </c>
      <c r="E27" s="78"/>
      <c r="F27" s="78"/>
      <c r="G27" s="78"/>
      <c r="H27" s="74"/>
      <c r="I27" s="74"/>
      <c r="J27" s="89"/>
      <c r="K27" s="1"/>
    </row>
    <row r="28" spans="1:11" ht="19.5" thickBot="1">
      <c r="A28" s="91">
        <v>20</v>
      </c>
      <c r="B28" s="92" t="s">
        <v>52</v>
      </c>
      <c r="C28" s="92">
        <v>10</v>
      </c>
      <c r="D28" s="93" t="s">
        <v>31</v>
      </c>
      <c r="E28" s="92"/>
      <c r="F28" s="92"/>
      <c r="G28" s="92"/>
      <c r="H28" s="94"/>
      <c r="I28" s="94"/>
      <c r="J28" s="95"/>
      <c r="K28" s="1"/>
    </row>
    <row r="29" spans="1:11" ht="18.75">
      <c r="A29" s="96">
        <v>21</v>
      </c>
      <c r="B29" s="97" t="s">
        <v>53</v>
      </c>
      <c r="C29" s="97">
        <v>1</v>
      </c>
      <c r="D29" s="98" t="s">
        <v>32</v>
      </c>
      <c r="E29" s="97"/>
      <c r="F29" s="97"/>
      <c r="G29" s="97"/>
      <c r="H29" s="99"/>
      <c r="I29" s="99"/>
      <c r="J29" s="100"/>
      <c r="K29" s="1"/>
    </row>
    <row r="30" spans="1:11" ht="18.75">
      <c r="A30" s="90">
        <v>22</v>
      </c>
      <c r="B30" s="78" t="s">
        <v>54</v>
      </c>
      <c r="C30" s="78">
        <v>1</v>
      </c>
      <c r="D30" s="79" t="s">
        <v>32</v>
      </c>
      <c r="E30" s="78"/>
      <c r="F30" s="78"/>
      <c r="G30" s="78"/>
      <c r="H30" s="74"/>
      <c r="I30" s="74"/>
      <c r="J30" s="89"/>
      <c r="K30" s="1"/>
    </row>
    <row r="31" spans="1:11" ht="18.75">
      <c r="A31" s="90">
        <v>23</v>
      </c>
      <c r="B31" s="78" t="s">
        <v>68</v>
      </c>
      <c r="C31" s="78">
        <v>1</v>
      </c>
      <c r="D31" s="79" t="s">
        <v>31</v>
      </c>
      <c r="E31" s="78"/>
      <c r="F31" s="78"/>
      <c r="G31" s="78"/>
      <c r="H31" s="74"/>
      <c r="I31" s="74"/>
      <c r="J31" s="89"/>
      <c r="K31" s="1"/>
    </row>
    <row r="32" spans="1:11" ht="18.75">
      <c r="A32" s="90">
        <v>24</v>
      </c>
      <c r="B32" s="78" t="s">
        <v>55</v>
      </c>
      <c r="C32" s="78">
        <v>1</v>
      </c>
      <c r="D32" s="79" t="s">
        <v>31</v>
      </c>
      <c r="E32" s="78"/>
      <c r="F32" s="78"/>
      <c r="G32" s="78"/>
      <c r="H32" s="74"/>
      <c r="I32" s="74"/>
      <c r="J32" s="101"/>
      <c r="K32" s="1"/>
    </row>
    <row r="33" spans="1:11" ht="18.75">
      <c r="A33" s="90"/>
      <c r="B33" s="78" t="s">
        <v>69</v>
      </c>
      <c r="C33" s="78"/>
      <c r="D33" s="79"/>
      <c r="E33" s="78"/>
      <c r="F33" s="78"/>
      <c r="G33" s="78"/>
      <c r="H33" s="74"/>
      <c r="I33" s="74"/>
      <c r="J33" s="101"/>
      <c r="K33" s="1"/>
    </row>
    <row r="34" spans="1:11" ht="18.75">
      <c r="A34" s="90"/>
      <c r="B34" s="78" t="s">
        <v>70</v>
      </c>
      <c r="C34" s="78"/>
      <c r="D34" s="79"/>
      <c r="E34" s="78"/>
      <c r="F34" s="78"/>
      <c r="G34" s="78"/>
      <c r="H34" s="74"/>
      <c r="I34" s="74"/>
      <c r="J34" s="101"/>
      <c r="K34" s="1"/>
    </row>
    <row r="35" spans="1:11" ht="18.75">
      <c r="A35" s="90">
        <v>25</v>
      </c>
      <c r="B35" s="78" t="s">
        <v>65</v>
      </c>
      <c r="C35" s="78">
        <v>5</v>
      </c>
      <c r="D35" s="79" t="s">
        <v>66</v>
      </c>
      <c r="E35" s="78"/>
      <c r="F35" s="78"/>
      <c r="G35" s="78"/>
      <c r="H35" s="74"/>
      <c r="I35" s="74"/>
      <c r="J35" s="101"/>
      <c r="K35" s="1"/>
    </row>
    <row r="36" spans="1:11" ht="18.75">
      <c r="A36" s="90"/>
      <c r="B36" s="78" t="s">
        <v>72</v>
      </c>
      <c r="C36" s="78"/>
      <c r="D36" s="79"/>
      <c r="E36" s="78"/>
      <c r="F36" s="78"/>
      <c r="G36" s="78"/>
      <c r="H36" s="74"/>
      <c r="I36" s="74"/>
      <c r="J36" s="101"/>
      <c r="K36" s="1"/>
    </row>
    <row r="37" spans="1:11" ht="18.75">
      <c r="A37" s="90"/>
      <c r="B37" s="78" t="s">
        <v>71</v>
      </c>
      <c r="C37" s="78"/>
      <c r="D37" s="79"/>
      <c r="E37" s="78"/>
      <c r="F37" s="78"/>
      <c r="G37" s="74"/>
      <c r="H37" s="74"/>
      <c r="I37" s="74"/>
      <c r="J37" s="101"/>
      <c r="K37" s="1"/>
    </row>
    <row r="38" spans="1:11" ht="18.75">
      <c r="A38" s="90">
        <v>26</v>
      </c>
      <c r="B38" s="78" t="s">
        <v>56</v>
      </c>
      <c r="C38" s="78">
        <v>1</v>
      </c>
      <c r="D38" s="79" t="s">
        <v>31</v>
      </c>
      <c r="E38" s="78"/>
      <c r="F38" s="78"/>
      <c r="G38" s="78"/>
      <c r="H38" s="74"/>
      <c r="I38" s="74"/>
      <c r="J38" s="101"/>
      <c r="K38" s="1"/>
    </row>
    <row r="39" spans="1:11" ht="18.75">
      <c r="A39" s="90"/>
      <c r="B39" s="78" t="s">
        <v>73</v>
      </c>
      <c r="C39" s="78"/>
      <c r="D39" s="79"/>
      <c r="E39" s="78"/>
      <c r="F39" s="78"/>
      <c r="G39" s="78"/>
      <c r="H39" s="74"/>
      <c r="I39" s="74"/>
      <c r="J39" s="101"/>
      <c r="K39" s="1"/>
    </row>
    <row r="40" spans="1:11" ht="18.75">
      <c r="A40" s="90">
        <v>27</v>
      </c>
      <c r="B40" s="78" t="s">
        <v>74</v>
      </c>
      <c r="C40" s="78">
        <v>1</v>
      </c>
      <c r="D40" s="79" t="s">
        <v>31</v>
      </c>
      <c r="E40" s="78"/>
      <c r="F40" s="78"/>
      <c r="G40" s="74"/>
      <c r="H40" s="74"/>
      <c r="I40" s="74"/>
      <c r="J40" s="101"/>
      <c r="K40" s="1"/>
    </row>
    <row r="41" spans="1:11" ht="18.75">
      <c r="A41" s="90">
        <v>28</v>
      </c>
      <c r="B41" s="83" t="s">
        <v>76</v>
      </c>
      <c r="C41" s="82">
        <v>1</v>
      </c>
      <c r="D41" s="82" t="s">
        <v>31</v>
      </c>
      <c r="E41" s="82"/>
      <c r="F41" s="78"/>
      <c r="G41" s="82"/>
      <c r="H41" s="74"/>
      <c r="I41" s="74"/>
      <c r="J41" s="102"/>
      <c r="K41" s="1"/>
    </row>
    <row r="42" spans="1:11" ht="18.75">
      <c r="A42" s="90">
        <v>29</v>
      </c>
      <c r="B42" s="85" t="s">
        <v>58</v>
      </c>
      <c r="C42" s="85">
        <v>1</v>
      </c>
      <c r="D42" s="86" t="s">
        <v>32</v>
      </c>
      <c r="E42" s="85"/>
      <c r="F42" s="85"/>
      <c r="G42" s="85"/>
      <c r="H42" s="74"/>
      <c r="I42" s="74"/>
      <c r="J42" s="103" t="s">
        <v>59</v>
      </c>
      <c r="K42" s="1"/>
    </row>
    <row r="43" spans="1:11" ht="18.75">
      <c r="A43" s="90">
        <v>30</v>
      </c>
      <c r="B43" s="85" t="s">
        <v>63</v>
      </c>
      <c r="C43" s="85">
        <v>1</v>
      </c>
      <c r="D43" s="86" t="s">
        <v>64</v>
      </c>
      <c r="E43" s="85"/>
      <c r="F43" s="85"/>
      <c r="G43" s="85"/>
      <c r="H43" s="74"/>
      <c r="I43" s="74"/>
      <c r="J43" s="103"/>
      <c r="K43" s="1"/>
    </row>
    <row r="44" spans="1:11" ht="19.5" thickBot="1">
      <c r="A44" s="104"/>
      <c r="B44" s="135" t="s">
        <v>60</v>
      </c>
      <c r="C44" s="135"/>
      <c r="D44" s="135"/>
      <c r="E44" s="135"/>
      <c r="F44" s="135"/>
      <c r="G44" s="135"/>
      <c r="H44" s="135"/>
      <c r="I44" s="105"/>
      <c r="J44" s="106"/>
      <c r="K44" s="1"/>
    </row>
    <row r="45" ht="15">
      <c r="B45" s="84"/>
    </row>
    <row r="46" ht="15">
      <c r="B46" s="84"/>
    </row>
    <row r="47" ht="15">
      <c r="B47" s="84"/>
    </row>
    <row r="48" ht="15">
      <c r="B48" s="84"/>
    </row>
    <row r="49" ht="15">
      <c r="B49" s="84"/>
    </row>
    <row r="50" ht="15">
      <c r="B50" s="84"/>
    </row>
    <row r="51" ht="15">
      <c r="B51" s="84"/>
    </row>
    <row r="52" ht="15">
      <c r="B52" s="84"/>
    </row>
    <row r="53" ht="15">
      <c r="B53" s="84"/>
    </row>
    <row r="54" ht="15">
      <c r="B54" s="84"/>
    </row>
    <row r="55" ht="15">
      <c r="B55" s="84"/>
    </row>
    <row r="56" ht="15">
      <c r="B56" s="84"/>
    </row>
    <row r="57" ht="15">
      <c r="B57" s="84"/>
    </row>
    <row r="58" ht="15">
      <c r="B58" s="84"/>
    </row>
    <row r="59" ht="15">
      <c r="B59" s="84"/>
    </row>
    <row r="60" ht="15">
      <c r="B60" s="84"/>
    </row>
    <row r="61" ht="15">
      <c r="B61" s="84"/>
    </row>
    <row r="62" ht="15">
      <c r="B62" s="84"/>
    </row>
    <row r="63" ht="15">
      <c r="B63" s="84"/>
    </row>
  </sheetData>
  <sheetProtection/>
  <mergeCells count="10">
    <mergeCell ref="B44:H44"/>
    <mergeCell ref="A2:I2"/>
    <mergeCell ref="I6:J6"/>
    <mergeCell ref="A7:A8"/>
    <mergeCell ref="B7:B8"/>
    <mergeCell ref="C7:D7"/>
    <mergeCell ref="E7:F7"/>
    <mergeCell ref="G7:H7"/>
    <mergeCell ref="I7:I8"/>
    <mergeCell ref="J7:J8"/>
  </mergeCells>
  <printOptions/>
  <pageMargins left="0.21" right="0.2" top="0.17" bottom="0.2" header="0.17" footer="0.17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2">
      <selection activeCell="B3" sqref="B3"/>
    </sheetView>
  </sheetViews>
  <sheetFormatPr defaultColWidth="9.140625" defaultRowHeight="15"/>
  <cols>
    <col min="1" max="1" width="7.140625" style="0" customWidth="1"/>
    <col min="3" max="3" width="12.421875" style="0" bestFit="1" customWidth="1"/>
    <col min="5" max="5" width="5.28125" style="0" customWidth="1"/>
    <col min="6" max="6" width="10.8515625" style="0" bestFit="1" customWidth="1"/>
    <col min="7" max="7" width="10.00390625" style="0" customWidth="1"/>
    <col min="8" max="8" width="10.8515625" style="0" bestFit="1" customWidth="1"/>
  </cols>
  <sheetData>
    <row r="1" spans="1:9" ht="17.25">
      <c r="A1" s="2"/>
      <c r="B1" s="2"/>
      <c r="C1" s="2"/>
      <c r="D1" s="2"/>
      <c r="E1" s="2"/>
      <c r="F1" s="2"/>
      <c r="G1" s="2"/>
      <c r="H1" s="2"/>
      <c r="I1" s="3" t="s">
        <v>14</v>
      </c>
    </row>
    <row r="2" spans="1:9" ht="17.25">
      <c r="A2" s="146" t="s">
        <v>15</v>
      </c>
      <c r="B2" s="146"/>
      <c r="C2" s="146"/>
      <c r="D2" s="146"/>
      <c r="E2" s="146"/>
      <c r="F2" s="146"/>
      <c r="G2" s="146"/>
      <c r="H2" s="146"/>
      <c r="I2" s="146"/>
    </row>
    <row r="3" spans="1:9" ht="17.25">
      <c r="A3" s="4" t="str">
        <f>'ปร.4'!A3</f>
        <v>ชื่อ งานจ้างปรับปรุงห้องเก็บเสียงฝ่ายศิลปวัฒนธรรม 5 ชุมนุม จำนวน 1 งาน</v>
      </c>
      <c r="B3" s="4"/>
      <c r="C3" s="4"/>
      <c r="D3" s="4"/>
      <c r="E3" s="5"/>
      <c r="F3" s="5"/>
      <c r="G3" s="4"/>
      <c r="H3" s="4"/>
      <c r="I3" s="4"/>
    </row>
    <row r="4" spans="1:9" ht="17.25">
      <c r="A4" s="4" t="str">
        <f>'ปร.4'!A5</f>
        <v>เมื่อวันที่          กรกฎาคม 2566</v>
      </c>
      <c r="B4" s="4"/>
      <c r="C4" s="4"/>
      <c r="D4" s="4"/>
      <c r="E4" s="5"/>
      <c r="F4" s="5"/>
      <c r="G4" s="4"/>
      <c r="H4" s="4"/>
      <c r="I4" s="4" t="s">
        <v>5</v>
      </c>
    </row>
    <row r="5" spans="1:9" ht="17.25">
      <c r="A5" s="4"/>
      <c r="B5" s="4"/>
      <c r="C5" s="4"/>
      <c r="D5" s="4"/>
      <c r="E5" s="5"/>
      <c r="F5" s="5"/>
      <c r="G5" s="4"/>
      <c r="H5" s="4"/>
      <c r="I5" s="4"/>
    </row>
    <row r="6" spans="1:9" ht="17.25">
      <c r="A6" s="2"/>
      <c r="B6" s="2"/>
      <c r="C6" s="2"/>
      <c r="D6" s="2"/>
      <c r="E6" s="2"/>
      <c r="F6" s="2"/>
      <c r="G6" s="2"/>
      <c r="H6" s="2"/>
      <c r="I6" s="2"/>
    </row>
    <row r="7" spans="1:9" ht="17.25">
      <c r="A7" s="2"/>
      <c r="B7" s="2"/>
      <c r="C7" s="69"/>
      <c r="D7" s="2"/>
      <c r="E7" s="2"/>
      <c r="F7" s="2"/>
      <c r="G7" s="2"/>
      <c r="H7" s="4"/>
      <c r="I7" s="4"/>
    </row>
    <row r="8" spans="1:9" ht="16.5" thickBot="1">
      <c r="A8" s="6"/>
      <c r="B8" s="6"/>
      <c r="C8" s="6"/>
      <c r="D8" s="6"/>
      <c r="E8" s="6"/>
      <c r="F8" s="6"/>
      <c r="G8" s="6"/>
      <c r="H8" s="6"/>
      <c r="I8" s="7" t="s">
        <v>16</v>
      </c>
    </row>
    <row r="9" spans="1:9" ht="15.75" thickTop="1">
      <c r="A9" s="147" t="s">
        <v>6</v>
      </c>
      <c r="B9" s="149" t="s">
        <v>0</v>
      </c>
      <c r="C9" s="150"/>
      <c r="D9" s="150"/>
      <c r="E9" s="151"/>
      <c r="F9" s="149" t="s">
        <v>17</v>
      </c>
      <c r="G9" s="155" t="s">
        <v>18</v>
      </c>
      <c r="H9" s="149" t="s">
        <v>19</v>
      </c>
      <c r="I9" s="157" t="s">
        <v>10</v>
      </c>
    </row>
    <row r="10" spans="1:9" ht="15.75" thickBot="1">
      <c r="A10" s="148"/>
      <c r="B10" s="152"/>
      <c r="C10" s="153"/>
      <c r="D10" s="153"/>
      <c r="E10" s="154"/>
      <c r="F10" s="152"/>
      <c r="G10" s="156"/>
      <c r="H10" s="152"/>
      <c r="I10" s="158"/>
    </row>
    <row r="11" spans="1:9" ht="16.5" thickTop="1">
      <c r="A11" s="8"/>
      <c r="B11" s="9" t="s">
        <v>61</v>
      </c>
      <c r="C11" s="10"/>
      <c r="D11" s="10"/>
      <c r="E11" s="11"/>
      <c r="F11" s="12"/>
      <c r="G11" s="13"/>
      <c r="H11" s="14"/>
      <c r="I11" s="15"/>
    </row>
    <row r="12" spans="1:9" ht="15.75">
      <c r="A12" s="8"/>
      <c r="B12" s="160"/>
      <c r="C12" s="161"/>
      <c r="D12" s="161"/>
      <c r="E12" s="16"/>
      <c r="F12" s="17"/>
      <c r="G12" s="18"/>
      <c r="H12" s="19"/>
      <c r="I12" s="20"/>
    </row>
    <row r="13" spans="1:9" ht="15.75">
      <c r="A13" s="8"/>
      <c r="B13" s="160"/>
      <c r="C13" s="161"/>
      <c r="D13" s="161"/>
      <c r="E13" s="16"/>
      <c r="F13" s="17"/>
      <c r="G13" s="21"/>
      <c r="H13" s="14"/>
      <c r="I13" s="20"/>
    </row>
    <row r="14" spans="1:9" ht="15.75">
      <c r="A14" s="22"/>
      <c r="B14" s="23"/>
      <c r="C14" s="24"/>
      <c r="D14" s="24"/>
      <c r="E14" s="16"/>
      <c r="F14" s="17"/>
      <c r="G14" s="25"/>
      <c r="H14" s="23"/>
      <c r="I14" s="20"/>
    </row>
    <row r="15" spans="1:9" ht="16.5" thickBot="1">
      <c r="A15" s="20"/>
      <c r="B15" s="26" t="s">
        <v>61</v>
      </c>
      <c r="C15" s="6"/>
      <c r="D15" s="6"/>
      <c r="E15" s="27"/>
      <c r="F15" s="28"/>
      <c r="G15" s="29">
        <v>1.3057</v>
      </c>
      <c r="H15" s="30"/>
      <c r="I15" s="20"/>
    </row>
    <row r="16" spans="1:9" ht="16.5" thickTop="1">
      <c r="A16" s="20"/>
      <c r="B16" s="162" t="s">
        <v>20</v>
      </c>
      <c r="C16" s="163"/>
      <c r="D16" s="163"/>
      <c r="E16" s="164"/>
      <c r="F16" s="31"/>
      <c r="G16" s="15"/>
      <c r="H16" s="31"/>
      <c r="I16" s="20"/>
    </row>
    <row r="17" spans="1:9" ht="15.75">
      <c r="A17" s="20"/>
      <c r="B17" s="32" t="s">
        <v>21</v>
      </c>
      <c r="C17" s="24"/>
      <c r="D17" s="24"/>
      <c r="E17" s="16"/>
      <c r="F17" s="23"/>
      <c r="G17" s="20"/>
      <c r="H17" s="23"/>
      <c r="I17" s="20"/>
    </row>
    <row r="18" spans="1:9" ht="15.75">
      <c r="A18" s="20"/>
      <c r="B18" s="32" t="s">
        <v>22</v>
      </c>
      <c r="C18" s="24"/>
      <c r="D18" s="24"/>
      <c r="E18" s="16"/>
      <c r="F18" s="23"/>
      <c r="G18" s="20"/>
      <c r="H18" s="23"/>
      <c r="I18" s="20"/>
    </row>
    <row r="19" spans="1:9" ht="15.75">
      <c r="A19" s="20"/>
      <c r="B19" s="32" t="s">
        <v>67</v>
      </c>
      <c r="C19" s="24"/>
      <c r="D19" s="24"/>
      <c r="E19" s="16"/>
      <c r="F19" s="23"/>
      <c r="G19" s="20"/>
      <c r="H19" s="23"/>
      <c r="I19" s="20"/>
    </row>
    <row r="20" spans="1:9" ht="16.5" thickBot="1">
      <c r="A20" s="33"/>
      <c r="B20" s="34" t="s">
        <v>23</v>
      </c>
      <c r="C20" s="35"/>
      <c r="D20" s="35"/>
      <c r="E20" s="36"/>
      <c r="F20" s="37"/>
      <c r="G20" s="33"/>
      <c r="H20" s="37"/>
      <c r="I20" s="33"/>
    </row>
    <row r="21" spans="1:9" ht="17.25" thickBot="1" thickTop="1">
      <c r="A21" s="38"/>
      <c r="B21" s="38"/>
      <c r="C21" s="38"/>
      <c r="D21" s="38"/>
      <c r="E21" s="38"/>
      <c r="F21" s="39"/>
      <c r="G21" s="39" t="s">
        <v>24</v>
      </c>
      <c r="H21" s="40"/>
      <c r="I21" s="38"/>
    </row>
    <row r="22" ht="15.75" thickTop="1"/>
    <row r="23" spans="1:9" ht="18.75">
      <c r="A23" s="159"/>
      <c r="B23" s="159"/>
      <c r="C23" s="159"/>
      <c r="D23" s="159"/>
      <c r="E23" s="159"/>
      <c r="F23" s="159"/>
      <c r="G23" s="159"/>
      <c r="H23" s="159"/>
      <c r="I23" s="159"/>
    </row>
    <row r="24" spans="1:9" ht="18.75">
      <c r="A24" s="159"/>
      <c r="B24" s="159"/>
      <c r="C24" s="159"/>
      <c r="D24" s="159"/>
      <c r="E24" s="159"/>
      <c r="F24" s="159"/>
      <c r="G24" s="159"/>
      <c r="H24" s="159"/>
      <c r="I24" s="159"/>
    </row>
    <row r="25" spans="1:9" ht="18.75">
      <c r="A25" s="1"/>
      <c r="B25" s="1"/>
      <c r="C25" s="1"/>
      <c r="D25" s="1"/>
      <c r="E25" s="1"/>
      <c r="F25" s="1"/>
      <c r="G25" s="1"/>
      <c r="H25" s="1"/>
      <c r="I25" s="1"/>
    </row>
    <row r="26" spans="1:9" ht="18.75">
      <c r="A26" s="1"/>
      <c r="B26" s="1"/>
      <c r="C26" s="1"/>
      <c r="D26" s="1"/>
      <c r="E26" s="1"/>
      <c r="F26" s="1"/>
      <c r="G26" s="1"/>
      <c r="H26" s="1"/>
      <c r="I26" s="1"/>
    </row>
    <row r="27" spans="1:9" ht="18.75">
      <c r="A27" s="159"/>
      <c r="B27" s="159"/>
      <c r="C27" s="159"/>
      <c r="D27" s="159"/>
      <c r="E27" s="159"/>
      <c r="F27" s="159"/>
      <c r="G27" s="159"/>
      <c r="H27" s="159"/>
      <c r="I27" s="159"/>
    </row>
    <row r="28" spans="1:9" ht="18.75">
      <c r="A28" s="159"/>
      <c r="B28" s="159"/>
      <c r="C28" s="159"/>
      <c r="D28" s="159"/>
      <c r="E28" s="159"/>
      <c r="F28" s="159"/>
      <c r="G28" s="159"/>
      <c r="H28" s="159"/>
      <c r="I28" s="159"/>
    </row>
  </sheetData>
  <sheetProtection/>
  <mergeCells count="18">
    <mergeCell ref="A28:C28"/>
    <mergeCell ref="D28:F28"/>
    <mergeCell ref="G28:I28"/>
    <mergeCell ref="B12:D12"/>
    <mergeCell ref="B13:D13"/>
    <mergeCell ref="B16:E16"/>
    <mergeCell ref="A23:I23"/>
    <mergeCell ref="A24:I24"/>
    <mergeCell ref="A27:C27"/>
    <mergeCell ref="D27:F27"/>
    <mergeCell ref="G27:I27"/>
    <mergeCell ref="A2:I2"/>
    <mergeCell ref="A9:A10"/>
    <mergeCell ref="B9:E10"/>
    <mergeCell ref="F9:F10"/>
    <mergeCell ref="G9:G10"/>
    <mergeCell ref="H9:H10"/>
    <mergeCell ref="I9:I10"/>
  </mergeCells>
  <printOptions/>
  <pageMargins left="0.96" right="0.23" top="0.75" bottom="0.75" header="0.34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115" zoomScaleSheetLayoutView="115" zoomScalePageLayoutView="0" workbookViewId="0" topLeftCell="A7">
      <selection activeCell="Q17" sqref="Q17"/>
    </sheetView>
  </sheetViews>
  <sheetFormatPr defaultColWidth="9.140625" defaultRowHeight="15"/>
  <cols>
    <col min="8" max="8" width="10.8515625" style="0" customWidth="1"/>
  </cols>
  <sheetData>
    <row r="1" spans="1:9" ht="17.25">
      <c r="A1" s="2"/>
      <c r="B1" s="2"/>
      <c r="C1" s="2"/>
      <c r="D1" s="2"/>
      <c r="E1" s="2"/>
      <c r="F1" s="2"/>
      <c r="G1" s="2"/>
      <c r="H1" s="2"/>
      <c r="I1" s="41" t="s">
        <v>30</v>
      </c>
    </row>
    <row r="2" spans="1:9" ht="17.25">
      <c r="A2" s="146" t="s">
        <v>25</v>
      </c>
      <c r="B2" s="146"/>
      <c r="C2" s="146"/>
      <c r="D2" s="146"/>
      <c r="E2" s="146"/>
      <c r="F2" s="146"/>
      <c r="G2" s="146"/>
      <c r="H2" s="146"/>
      <c r="I2" s="146"/>
    </row>
    <row r="3" spans="1:9" ht="17.25">
      <c r="A3" s="4" t="str">
        <f>'ปร.4'!A3</f>
        <v>ชื่อ งานจ้างปรับปรุงห้องเก็บเสียงฝ่ายศิลปวัฒนธรรม 5 ชุมนุม จำนวน 1 งาน</v>
      </c>
      <c r="B3" s="4"/>
      <c r="C3" s="4"/>
      <c r="D3" s="4"/>
      <c r="E3" s="5"/>
      <c r="F3" s="5"/>
      <c r="G3" s="4"/>
      <c r="H3" s="4"/>
      <c r="I3" s="4"/>
    </row>
    <row r="4" spans="1:9" ht="17.25">
      <c r="A4" s="4" t="str">
        <f>'ปร.4'!A5</f>
        <v>เมื่อวันที่          กรกฎาคม 2566</v>
      </c>
      <c r="B4" s="4"/>
      <c r="C4" s="4"/>
      <c r="D4" s="4"/>
      <c r="E4" s="5"/>
      <c r="F4" s="5"/>
      <c r="G4" s="4"/>
      <c r="H4" s="4"/>
      <c r="I4" s="4" t="s">
        <v>5</v>
      </c>
    </row>
    <row r="5" spans="1:9" ht="17.25">
      <c r="A5" s="4"/>
      <c r="B5" s="4"/>
      <c r="C5" s="4"/>
      <c r="D5" s="4"/>
      <c r="E5" s="5"/>
      <c r="F5" s="5"/>
      <c r="G5" s="4"/>
      <c r="H5" s="4"/>
      <c r="I5" s="4"/>
    </row>
    <row r="6" spans="1:9" ht="17.25">
      <c r="A6" s="2"/>
      <c r="B6" s="2"/>
      <c r="C6" s="2"/>
      <c r="D6" s="2"/>
      <c r="E6" s="2"/>
      <c r="F6" s="2"/>
      <c r="G6" s="2"/>
      <c r="H6" s="2"/>
      <c r="I6" s="2"/>
    </row>
    <row r="7" spans="1:9" ht="17.25">
      <c r="A7" s="2"/>
      <c r="B7" s="2"/>
      <c r="C7" s="70"/>
      <c r="D7" s="2"/>
      <c r="E7" s="2"/>
      <c r="F7" s="2"/>
      <c r="G7" s="2"/>
      <c r="H7" s="2"/>
      <c r="I7" s="2"/>
    </row>
    <row r="8" spans="1:9" ht="18" thickBot="1">
      <c r="A8" s="42"/>
      <c r="B8" s="42"/>
      <c r="C8" s="42"/>
      <c r="D8" s="42"/>
      <c r="E8" s="42"/>
      <c r="F8" s="42"/>
      <c r="G8" s="42"/>
      <c r="H8" s="42"/>
      <c r="I8" s="43" t="s">
        <v>16</v>
      </c>
    </row>
    <row r="9" spans="1:9" ht="15.75" thickTop="1">
      <c r="A9" s="165" t="s">
        <v>6</v>
      </c>
      <c r="B9" s="167" t="s">
        <v>0</v>
      </c>
      <c r="C9" s="168"/>
      <c r="D9" s="168"/>
      <c r="E9" s="168"/>
      <c r="F9" s="168"/>
      <c r="G9" s="169"/>
      <c r="H9" s="165" t="s">
        <v>19</v>
      </c>
      <c r="I9" s="165" t="s">
        <v>10</v>
      </c>
    </row>
    <row r="10" spans="1:9" ht="15.75" thickBot="1">
      <c r="A10" s="166"/>
      <c r="B10" s="170"/>
      <c r="C10" s="171"/>
      <c r="D10" s="171"/>
      <c r="E10" s="171"/>
      <c r="F10" s="171"/>
      <c r="G10" s="172"/>
      <c r="H10" s="166"/>
      <c r="I10" s="166"/>
    </row>
    <row r="11" spans="1:9" ht="18" thickTop="1">
      <c r="A11" s="44">
        <v>1</v>
      </c>
      <c r="B11" s="45" t="s">
        <v>61</v>
      </c>
      <c r="C11" s="46"/>
      <c r="D11" s="46"/>
      <c r="E11" s="46"/>
      <c r="F11" s="46"/>
      <c r="G11" s="47"/>
      <c r="H11" s="48"/>
      <c r="I11" s="49"/>
    </row>
    <row r="12" spans="1:9" ht="17.25">
      <c r="A12" s="44"/>
      <c r="B12" s="45"/>
      <c r="C12" s="50"/>
      <c r="D12" s="50"/>
      <c r="E12" s="50"/>
      <c r="F12" s="50"/>
      <c r="G12" s="51"/>
      <c r="H12" s="52"/>
      <c r="I12" s="53"/>
    </row>
    <row r="13" spans="1:9" ht="17.25">
      <c r="A13" s="44"/>
      <c r="B13" s="45"/>
      <c r="C13" s="50"/>
      <c r="D13" s="50"/>
      <c r="E13" s="50"/>
      <c r="F13" s="50"/>
      <c r="G13" s="51"/>
      <c r="H13" s="54"/>
      <c r="I13" s="53"/>
    </row>
    <row r="14" spans="1:9" ht="17.25">
      <c r="A14" s="55"/>
      <c r="B14" s="45"/>
      <c r="C14" s="50"/>
      <c r="D14" s="50"/>
      <c r="E14" s="50"/>
      <c r="F14" s="50"/>
      <c r="G14" s="51"/>
      <c r="H14" s="52"/>
      <c r="I14" s="53"/>
    </row>
    <row r="15" spans="1:9" ht="18" thickBot="1">
      <c r="A15" s="56"/>
      <c r="B15" s="57"/>
      <c r="C15" s="58"/>
      <c r="D15" s="58"/>
      <c r="E15" s="58"/>
      <c r="F15" s="58"/>
      <c r="G15" s="59"/>
      <c r="H15" s="60"/>
      <c r="I15" s="61"/>
    </row>
    <row r="16" spans="1:9" ht="18" thickTop="1">
      <c r="A16" s="165" t="s">
        <v>26</v>
      </c>
      <c r="B16" s="146" t="s">
        <v>27</v>
      </c>
      <c r="C16" s="146"/>
      <c r="D16" s="146"/>
      <c r="E16" s="146"/>
      <c r="F16" s="146"/>
      <c r="G16" s="146"/>
      <c r="H16" s="48"/>
      <c r="I16" s="49"/>
    </row>
    <row r="17" spans="1:9" ht="18" thickBot="1">
      <c r="A17" s="173"/>
      <c r="B17" s="146" t="s">
        <v>28</v>
      </c>
      <c r="C17" s="146"/>
      <c r="D17" s="146"/>
      <c r="E17" s="146"/>
      <c r="F17" s="146"/>
      <c r="G17" s="146"/>
      <c r="H17" s="107"/>
      <c r="I17" s="61"/>
    </row>
    <row r="18" spans="1:9" ht="18" thickTop="1">
      <c r="A18" s="173"/>
      <c r="B18" s="174" t="str">
        <f>_xlfn.BAHTTEXT(H17)</f>
        <v>ศูนย์บาทถ้วน</v>
      </c>
      <c r="C18" s="175"/>
      <c r="D18" s="175"/>
      <c r="E18" s="175"/>
      <c r="F18" s="175"/>
      <c r="G18" s="175"/>
      <c r="H18" s="175"/>
      <c r="I18" s="176"/>
    </row>
    <row r="19" spans="1:9" ht="18" thickBot="1">
      <c r="A19" s="166"/>
      <c r="B19" s="42"/>
      <c r="C19" s="42"/>
      <c r="D19" s="42"/>
      <c r="E19" s="42"/>
      <c r="F19" s="42"/>
      <c r="G19" s="42"/>
      <c r="H19" s="42"/>
      <c r="I19" s="63"/>
    </row>
    <row r="20" ht="15.75" thickTop="1"/>
    <row r="22" spans="1:9" ht="18.75">
      <c r="A22" s="159"/>
      <c r="B22" s="159"/>
      <c r="C22" s="159"/>
      <c r="D22" s="159"/>
      <c r="E22" s="159"/>
      <c r="F22" s="159"/>
      <c r="G22" s="159"/>
      <c r="H22" s="159"/>
      <c r="I22" s="159"/>
    </row>
    <row r="23" spans="1:9" ht="18.75">
      <c r="A23" s="159"/>
      <c r="B23" s="159"/>
      <c r="C23" s="159"/>
      <c r="D23" s="159"/>
      <c r="E23" s="159"/>
      <c r="F23" s="159"/>
      <c r="G23" s="159"/>
      <c r="H23" s="159"/>
      <c r="I23" s="159"/>
    </row>
    <row r="24" spans="1:9" ht="18.75">
      <c r="A24" s="1"/>
      <c r="B24" s="1"/>
      <c r="C24" s="1"/>
      <c r="D24" s="1"/>
      <c r="E24" s="1"/>
      <c r="F24" s="1"/>
      <c r="G24" s="1"/>
      <c r="H24" s="1"/>
      <c r="I24" s="1"/>
    </row>
    <row r="25" spans="1:9" ht="18.75">
      <c r="A25" s="1"/>
      <c r="B25" s="1"/>
      <c r="C25" s="1"/>
      <c r="D25" s="1"/>
      <c r="E25" s="1"/>
      <c r="F25" s="1"/>
      <c r="G25" s="1"/>
      <c r="H25" s="1"/>
      <c r="I25" s="1"/>
    </row>
    <row r="26" spans="1:9" ht="18.75">
      <c r="A26" s="159"/>
      <c r="B26" s="159"/>
      <c r="C26" s="159"/>
      <c r="D26" s="159"/>
      <c r="E26" s="159"/>
      <c r="F26" s="159"/>
      <c r="G26" s="159"/>
      <c r="H26" s="159"/>
      <c r="I26" s="159"/>
    </row>
    <row r="27" spans="1:9" ht="18.75">
      <c r="A27" s="159"/>
      <c r="B27" s="159"/>
      <c r="C27" s="159"/>
      <c r="D27" s="159"/>
      <c r="E27" s="159"/>
      <c r="F27" s="159"/>
      <c r="G27" s="159"/>
      <c r="H27" s="159"/>
      <c r="I27" s="159"/>
    </row>
  </sheetData>
  <sheetProtection/>
  <mergeCells count="17">
    <mergeCell ref="G26:I26"/>
    <mergeCell ref="A27:C27"/>
    <mergeCell ref="D27:F27"/>
    <mergeCell ref="G27:I27"/>
    <mergeCell ref="A2:I2"/>
    <mergeCell ref="A9:A10"/>
    <mergeCell ref="B9:G10"/>
    <mergeCell ref="H9:H10"/>
    <mergeCell ref="I9:I10"/>
    <mergeCell ref="A23:I23"/>
    <mergeCell ref="A26:C26"/>
    <mergeCell ref="A16:A19"/>
    <mergeCell ref="B16:G16"/>
    <mergeCell ref="B17:G17"/>
    <mergeCell ref="B18:I18"/>
    <mergeCell ref="A22:I22"/>
    <mergeCell ref="D26:F26"/>
  </mergeCells>
  <printOptions/>
  <pageMargins left="0.93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view="pageBreakPreview" zoomScale="90" zoomScaleNormal="90" zoomScaleSheetLayoutView="90" zoomScalePageLayoutView="0" workbookViewId="0" topLeftCell="A1">
      <selection activeCell="B69" sqref="B69"/>
    </sheetView>
  </sheetViews>
  <sheetFormatPr defaultColWidth="9.140625" defaultRowHeight="15"/>
  <cols>
    <col min="1" max="1" width="6.28125" style="0" customWidth="1"/>
    <col min="2" max="2" width="58.00390625" style="0" bestFit="1" customWidth="1"/>
    <col min="3" max="3" width="8.8515625" style="73" customWidth="1"/>
    <col min="4" max="4" width="7.7109375" style="80" customWidth="1"/>
    <col min="5" max="5" width="9.8515625" style="0" customWidth="1"/>
    <col min="6" max="6" width="11.57421875" style="0" customWidth="1"/>
    <col min="7" max="7" width="10.00390625" style="0" bestFit="1" customWidth="1"/>
    <col min="8" max="8" width="11.140625" style="0" customWidth="1"/>
    <col min="9" max="9" width="12.421875" style="0" bestFit="1" customWidth="1"/>
    <col min="10" max="10" width="15.140625" style="80" customWidth="1"/>
  </cols>
  <sheetData>
    <row r="1" spans="1:11" ht="13.5" customHeight="1">
      <c r="A1" s="64"/>
      <c r="B1" s="64"/>
      <c r="C1" s="71"/>
      <c r="D1" s="65"/>
      <c r="E1" s="64"/>
      <c r="F1" s="64"/>
      <c r="G1" s="64"/>
      <c r="H1" s="66" t="s">
        <v>3</v>
      </c>
      <c r="I1" s="67"/>
      <c r="J1" s="81"/>
      <c r="K1" s="1"/>
    </row>
    <row r="2" spans="1:11" ht="18.75">
      <c r="A2" s="136" t="s">
        <v>4</v>
      </c>
      <c r="B2" s="136"/>
      <c r="C2" s="136"/>
      <c r="D2" s="136"/>
      <c r="E2" s="136"/>
      <c r="F2" s="136"/>
      <c r="G2" s="136"/>
      <c r="H2" s="136"/>
      <c r="I2" s="136"/>
      <c r="J2" s="65"/>
      <c r="K2" s="1"/>
    </row>
    <row r="3" spans="1:11" ht="18.75">
      <c r="A3" s="68" t="s">
        <v>82</v>
      </c>
      <c r="B3" s="64"/>
      <c r="C3" s="71"/>
      <c r="D3" s="65"/>
      <c r="E3" s="64"/>
      <c r="F3" s="64"/>
      <c r="G3" s="64"/>
      <c r="H3" s="64"/>
      <c r="I3" s="64"/>
      <c r="J3" s="65"/>
      <c r="K3" s="1"/>
    </row>
    <row r="4" spans="1:11" ht="18.75">
      <c r="A4" s="68" t="s">
        <v>79</v>
      </c>
      <c r="B4" s="64"/>
      <c r="C4" s="71"/>
      <c r="D4" s="65"/>
      <c r="E4" s="64"/>
      <c r="F4" s="64"/>
      <c r="G4" s="64"/>
      <c r="H4" s="64"/>
      <c r="I4" s="64"/>
      <c r="J4" s="65"/>
      <c r="K4" s="1"/>
    </row>
    <row r="5" spans="1:11" ht="19.5" thickBot="1">
      <c r="A5" s="68" t="s">
        <v>83</v>
      </c>
      <c r="B5" s="64"/>
      <c r="C5" s="71"/>
      <c r="D5" s="65"/>
      <c r="E5" s="64"/>
      <c r="F5" s="64"/>
      <c r="G5" s="64"/>
      <c r="H5" s="64"/>
      <c r="I5" s="64"/>
      <c r="J5" s="65"/>
      <c r="K5" s="1" t="s">
        <v>29</v>
      </c>
    </row>
    <row r="6" spans="1:11" ht="18.75">
      <c r="A6" s="181" t="s">
        <v>6</v>
      </c>
      <c r="B6" s="179" t="s">
        <v>0</v>
      </c>
      <c r="C6" s="183" t="s">
        <v>7</v>
      </c>
      <c r="D6" s="184"/>
      <c r="E6" s="183" t="s">
        <v>8</v>
      </c>
      <c r="F6" s="184"/>
      <c r="G6" s="183" t="s">
        <v>9</v>
      </c>
      <c r="H6" s="184"/>
      <c r="I6" s="179" t="s">
        <v>2</v>
      </c>
      <c r="J6" s="177" t="s">
        <v>10</v>
      </c>
      <c r="K6" s="1"/>
    </row>
    <row r="7" spans="1:11" ht="19.5" thickBot="1">
      <c r="A7" s="182"/>
      <c r="B7" s="180"/>
      <c r="C7" s="119" t="s">
        <v>11</v>
      </c>
      <c r="D7" s="120" t="s">
        <v>1</v>
      </c>
      <c r="E7" s="120" t="s">
        <v>12</v>
      </c>
      <c r="F7" s="120" t="s">
        <v>13</v>
      </c>
      <c r="G7" s="120" t="s">
        <v>12</v>
      </c>
      <c r="H7" s="120" t="s">
        <v>13</v>
      </c>
      <c r="I7" s="180"/>
      <c r="J7" s="178"/>
      <c r="K7" s="1"/>
    </row>
    <row r="8" spans="1:11" ht="18.75">
      <c r="A8" s="87"/>
      <c r="B8" s="117" t="s">
        <v>84</v>
      </c>
      <c r="C8" s="74"/>
      <c r="D8" s="74"/>
      <c r="E8" s="74"/>
      <c r="F8" s="78"/>
      <c r="G8" s="75"/>
      <c r="H8" s="74"/>
      <c r="I8" s="74"/>
      <c r="J8" s="88"/>
      <c r="K8" s="1"/>
    </row>
    <row r="9" spans="1:11" ht="18.75">
      <c r="A9" s="118">
        <v>1</v>
      </c>
      <c r="B9" s="117" t="s">
        <v>86</v>
      </c>
      <c r="C9" s="74"/>
      <c r="D9" s="74"/>
      <c r="E9" s="74"/>
      <c r="F9" s="78"/>
      <c r="G9" s="75"/>
      <c r="H9" s="74"/>
      <c r="I9" s="74"/>
      <c r="J9" s="88"/>
      <c r="K9" s="1"/>
    </row>
    <row r="10" spans="1:11" ht="18.75">
      <c r="A10" s="87">
        <v>1.2</v>
      </c>
      <c r="B10" s="78" t="s">
        <v>85</v>
      </c>
      <c r="C10" s="74">
        <v>1</v>
      </c>
      <c r="D10" s="74" t="s">
        <v>64</v>
      </c>
      <c r="E10" s="74">
        <v>0</v>
      </c>
      <c r="F10" s="78">
        <f>+C10*E10</f>
        <v>0</v>
      </c>
      <c r="G10" s="75">
        <v>1000</v>
      </c>
      <c r="H10" s="74">
        <f>+C10*G10</f>
        <v>1000</v>
      </c>
      <c r="I10" s="74">
        <f>+F10+H10</f>
        <v>1000</v>
      </c>
      <c r="J10" s="88"/>
      <c r="K10" s="1"/>
    </row>
    <row r="11" spans="1:11" ht="18.75">
      <c r="A11" s="118">
        <v>2</v>
      </c>
      <c r="B11" s="117" t="s">
        <v>87</v>
      </c>
      <c r="C11" s="74"/>
      <c r="D11" s="74"/>
      <c r="E11" s="74"/>
      <c r="F11" s="78"/>
      <c r="G11" s="75"/>
      <c r="H11" s="74"/>
      <c r="I11" s="74"/>
      <c r="J11" s="88"/>
      <c r="K11" s="1"/>
    </row>
    <row r="12" spans="1:11" ht="18.75">
      <c r="A12" s="87">
        <v>2.1</v>
      </c>
      <c r="B12" s="78" t="s">
        <v>88</v>
      </c>
      <c r="C12" s="74">
        <v>155</v>
      </c>
      <c r="D12" s="74" t="s">
        <v>89</v>
      </c>
      <c r="E12" s="74">
        <v>800</v>
      </c>
      <c r="F12" s="78">
        <f>+C12*E12</f>
        <v>124000</v>
      </c>
      <c r="G12" s="75">
        <v>150</v>
      </c>
      <c r="H12" s="74">
        <f>+C12*G12</f>
        <v>23250</v>
      </c>
      <c r="I12" s="74">
        <f>+F12+H12</f>
        <v>147250</v>
      </c>
      <c r="J12" s="88"/>
      <c r="K12" s="1"/>
    </row>
    <row r="13" spans="1:11" ht="18.75">
      <c r="A13" s="87">
        <v>2.2</v>
      </c>
      <c r="B13" s="78" t="s">
        <v>90</v>
      </c>
      <c r="C13" s="74">
        <v>80</v>
      </c>
      <c r="D13" s="74" t="s">
        <v>89</v>
      </c>
      <c r="E13" s="74">
        <v>2400</v>
      </c>
      <c r="F13" s="78">
        <f>+C13*E13</f>
        <v>192000</v>
      </c>
      <c r="G13" s="75">
        <v>200</v>
      </c>
      <c r="H13" s="74">
        <f>+C13*G13</f>
        <v>16000</v>
      </c>
      <c r="I13" s="74">
        <f>+F13+H13</f>
        <v>208000</v>
      </c>
      <c r="J13" s="88"/>
      <c r="K13" s="1"/>
    </row>
    <row r="14" spans="1:11" ht="18.75">
      <c r="A14" s="87">
        <v>2.3</v>
      </c>
      <c r="B14" s="78" t="s">
        <v>91</v>
      </c>
      <c r="C14" s="74">
        <v>75</v>
      </c>
      <c r="D14" s="74" t="s">
        <v>89</v>
      </c>
      <c r="E14" s="74">
        <v>45</v>
      </c>
      <c r="F14" s="78">
        <f>+C14*E14</f>
        <v>3375</v>
      </c>
      <c r="G14" s="75">
        <v>30</v>
      </c>
      <c r="H14" s="74">
        <f>+C14*G14</f>
        <v>2250</v>
      </c>
      <c r="I14" s="74">
        <f>+F14+H14</f>
        <v>5625</v>
      </c>
      <c r="J14" s="88"/>
      <c r="K14" s="1"/>
    </row>
    <row r="15" spans="1:11" ht="18.75">
      <c r="A15" s="118">
        <v>3</v>
      </c>
      <c r="B15" s="117" t="s">
        <v>92</v>
      </c>
      <c r="C15" s="74"/>
      <c r="D15" s="74"/>
      <c r="E15" s="74"/>
      <c r="F15" s="78"/>
      <c r="G15" s="75"/>
      <c r="H15" s="74"/>
      <c r="I15" s="74"/>
      <c r="J15" s="88"/>
      <c r="K15" s="1"/>
    </row>
    <row r="16" spans="1:11" ht="18.75">
      <c r="A16" s="87">
        <v>3.1</v>
      </c>
      <c r="B16" s="78" t="s">
        <v>93</v>
      </c>
      <c r="C16" s="74">
        <v>1</v>
      </c>
      <c r="D16" s="74" t="s">
        <v>32</v>
      </c>
      <c r="E16" s="74">
        <v>2500</v>
      </c>
      <c r="F16" s="78">
        <f>+C16*E16</f>
        <v>2500</v>
      </c>
      <c r="G16" s="75">
        <v>1000</v>
      </c>
      <c r="H16" s="74">
        <f>+C16*G16</f>
        <v>1000</v>
      </c>
      <c r="I16" s="74">
        <f>+F16+H16</f>
        <v>3500</v>
      </c>
      <c r="J16" s="88"/>
      <c r="K16" s="1"/>
    </row>
    <row r="17" spans="1:11" ht="18.75">
      <c r="A17" s="87"/>
      <c r="B17" s="117" t="s">
        <v>97</v>
      </c>
      <c r="C17" s="74"/>
      <c r="D17" s="74"/>
      <c r="E17" s="74"/>
      <c r="F17" s="78"/>
      <c r="G17" s="75"/>
      <c r="H17" s="74"/>
      <c r="I17" s="123">
        <f>I16+I14+I13+I12+I10</f>
        <v>365375</v>
      </c>
      <c r="J17" s="88"/>
      <c r="K17" s="1"/>
    </row>
    <row r="18" spans="1:11" ht="18.75">
      <c r="A18" s="87"/>
      <c r="B18" s="132" t="s">
        <v>111</v>
      </c>
      <c r="C18" s="74"/>
      <c r="D18" s="74"/>
      <c r="E18" s="74"/>
      <c r="F18" s="78"/>
      <c r="G18" s="75"/>
      <c r="H18" s="74"/>
      <c r="I18" s="74"/>
      <c r="J18" s="88"/>
      <c r="K18" s="1"/>
    </row>
    <row r="19" spans="1:11" ht="18.75">
      <c r="A19" s="118">
        <v>4</v>
      </c>
      <c r="B19" s="117" t="s">
        <v>86</v>
      </c>
      <c r="C19" s="74"/>
      <c r="D19" s="74"/>
      <c r="E19" s="74"/>
      <c r="F19" s="78"/>
      <c r="G19" s="75"/>
      <c r="H19" s="74"/>
      <c r="I19" s="74"/>
      <c r="J19" s="88"/>
      <c r="K19" s="1"/>
    </row>
    <row r="20" spans="1:11" ht="18.75">
      <c r="A20" s="87">
        <v>4.1</v>
      </c>
      <c r="B20" s="78" t="s">
        <v>85</v>
      </c>
      <c r="C20" s="74">
        <v>1</v>
      </c>
      <c r="D20" s="74" t="s">
        <v>32</v>
      </c>
      <c r="E20" s="74">
        <v>1000</v>
      </c>
      <c r="F20" s="78">
        <f>+C20*E20</f>
        <v>1000</v>
      </c>
      <c r="G20" s="75">
        <v>1500</v>
      </c>
      <c r="H20" s="74">
        <f>+C20*G20</f>
        <v>1500</v>
      </c>
      <c r="I20" s="74">
        <f>+F20+H20</f>
        <v>2500</v>
      </c>
      <c r="J20" s="88"/>
      <c r="K20" s="1"/>
    </row>
    <row r="21" spans="1:11" ht="18.75">
      <c r="A21" s="118">
        <v>5</v>
      </c>
      <c r="B21" s="117" t="s">
        <v>87</v>
      </c>
      <c r="C21" s="74"/>
      <c r="D21" s="74"/>
      <c r="E21" s="74"/>
      <c r="F21" s="78"/>
      <c r="G21" s="75"/>
      <c r="H21" s="74"/>
      <c r="I21" s="74"/>
      <c r="J21" s="88"/>
      <c r="K21" s="1"/>
    </row>
    <row r="22" spans="1:11" ht="18.75">
      <c r="A22" s="87">
        <v>5.1</v>
      </c>
      <c r="B22" s="78" t="s">
        <v>88</v>
      </c>
      <c r="C22" s="74">
        <v>155</v>
      </c>
      <c r="D22" s="74" t="s">
        <v>89</v>
      </c>
      <c r="E22" s="74">
        <v>800</v>
      </c>
      <c r="F22" s="78">
        <f>+C22*E22</f>
        <v>124000</v>
      </c>
      <c r="G22" s="75">
        <v>150</v>
      </c>
      <c r="H22" s="74">
        <f>+C22*G22</f>
        <v>23250</v>
      </c>
      <c r="I22" s="74">
        <f>+F22+H22</f>
        <v>147250</v>
      </c>
      <c r="J22" s="88"/>
      <c r="K22" s="1"/>
    </row>
    <row r="23" spans="1:11" ht="18.75">
      <c r="A23" s="87">
        <v>5.2</v>
      </c>
      <c r="B23" s="78" t="s">
        <v>90</v>
      </c>
      <c r="C23" s="74">
        <v>80</v>
      </c>
      <c r="D23" s="74" t="s">
        <v>89</v>
      </c>
      <c r="E23" s="74">
        <v>2400</v>
      </c>
      <c r="F23" s="78">
        <f>+C23*E23</f>
        <v>192000</v>
      </c>
      <c r="G23" s="75">
        <v>200</v>
      </c>
      <c r="H23" s="74">
        <f>+C23*G23</f>
        <v>16000</v>
      </c>
      <c r="I23" s="74">
        <f>+F23+H23</f>
        <v>208000</v>
      </c>
      <c r="J23" s="88"/>
      <c r="K23" s="1"/>
    </row>
    <row r="24" spans="1:11" ht="18.75">
      <c r="A24" s="87">
        <v>5.3</v>
      </c>
      <c r="B24" s="78" t="s">
        <v>91</v>
      </c>
      <c r="C24" s="74">
        <v>75</v>
      </c>
      <c r="D24" s="74" t="s">
        <v>89</v>
      </c>
      <c r="E24" s="74">
        <v>45</v>
      </c>
      <c r="F24" s="78">
        <f>+C24*E24</f>
        <v>3375</v>
      </c>
      <c r="G24" s="75">
        <v>30</v>
      </c>
      <c r="H24" s="74">
        <f>+C24*G24</f>
        <v>2250</v>
      </c>
      <c r="I24" s="74">
        <f>+F24+H24</f>
        <v>5625</v>
      </c>
      <c r="J24" s="88"/>
      <c r="K24" s="1"/>
    </row>
    <row r="25" spans="1:11" ht="18.75">
      <c r="A25" s="118">
        <v>6</v>
      </c>
      <c r="B25" s="117" t="s">
        <v>92</v>
      </c>
      <c r="C25" s="74"/>
      <c r="D25" s="74"/>
      <c r="E25" s="74"/>
      <c r="F25" s="78"/>
      <c r="G25" s="75"/>
      <c r="H25" s="74"/>
      <c r="I25" s="74"/>
      <c r="J25" s="89"/>
      <c r="K25" s="1"/>
    </row>
    <row r="26" spans="1:11" ht="18.75">
      <c r="A26" s="87">
        <v>6.1</v>
      </c>
      <c r="B26" s="78" t="s">
        <v>93</v>
      </c>
      <c r="C26" s="74">
        <v>1</v>
      </c>
      <c r="D26" s="74" t="s">
        <v>32</v>
      </c>
      <c r="E26" s="74">
        <v>2500</v>
      </c>
      <c r="F26" s="78">
        <f>+C26*E26</f>
        <v>2500</v>
      </c>
      <c r="G26" s="75">
        <v>1000</v>
      </c>
      <c r="H26" s="74">
        <f>+C26*G26</f>
        <v>1000</v>
      </c>
      <c r="I26" s="74">
        <f>+F26+H26</f>
        <v>3500</v>
      </c>
      <c r="J26" s="89"/>
      <c r="K26" s="1"/>
    </row>
    <row r="27" spans="1:11" ht="18.75">
      <c r="A27" s="87"/>
      <c r="B27" s="117" t="s">
        <v>97</v>
      </c>
      <c r="C27" s="78"/>
      <c r="D27" s="79"/>
      <c r="E27" s="78"/>
      <c r="F27" s="78"/>
      <c r="G27" s="78"/>
      <c r="H27" s="74"/>
      <c r="I27" s="123">
        <f>I26+I24+I23+I22+I20</f>
        <v>366875</v>
      </c>
      <c r="J27" s="89"/>
      <c r="K27" s="1"/>
    </row>
    <row r="28" spans="1:11" ht="18.75">
      <c r="A28" s="110"/>
      <c r="B28" s="111"/>
      <c r="C28" s="111"/>
      <c r="D28" s="112"/>
      <c r="E28" s="111"/>
      <c r="F28" s="111"/>
      <c r="G28" s="111"/>
      <c r="H28" s="113"/>
      <c r="I28" s="113"/>
      <c r="J28" s="112"/>
      <c r="K28" s="1"/>
    </row>
    <row r="29" spans="1:11" ht="18.75">
      <c r="A29" s="64"/>
      <c r="B29" s="64"/>
      <c r="C29" s="71"/>
      <c r="D29" s="65"/>
      <c r="E29" s="64"/>
      <c r="F29" s="64"/>
      <c r="G29" s="64"/>
      <c r="H29" s="66" t="s">
        <v>3</v>
      </c>
      <c r="I29" s="67"/>
      <c r="J29" s="108"/>
      <c r="K29" s="1"/>
    </row>
    <row r="30" spans="1:11" ht="18.75">
      <c r="A30" s="136" t="s">
        <v>4</v>
      </c>
      <c r="B30" s="136"/>
      <c r="C30" s="136"/>
      <c r="D30" s="136"/>
      <c r="E30" s="136"/>
      <c r="F30" s="136"/>
      <c r="G30" s="136"/>
      <c r="H30" s="136"/>
      <c r="I30" s="136"/>
      <c r="J30" s="65"/>
      <c r="K30" s="1"/>
    </row>
    <row r="31" spans="1:11" ht="18.75">
      <c r="A31" s="68" t="s">
        <v>82</v>
      </c>
      <c r="B31" s="64"/>
      <c r="C31" s="71"/>
      <c r="D31" s="65"/>
      <c r="E31" s="64"/>
      <c r="F31" s="64"/>
      <c r="G31" s="64"/>
      <c r="H31" s="64"/>
      <c r="I31" s="64"/>
      <c r="J31" s="65"/>
      <c r="K31" s="1"/>
    </row>
    <row r="32" spans="1:11" ht="18.75">
      <c r="A32" s="68" t="s">
        <v>79</v>
      </c>
      <c r="B32" s="64"/>
      <c r="C32" s="71"/>
      <c r="D32" s="65"/>
      <c r="E32" s="64"/>
      <c r="F32" s="64"/>
      <c r="G32" s="64"/>
      <c r="H32" s="64"/>
      <c r="I32" s="64"/>
      <c r="J32" s="65"/>
      <c r="K32" s="1"/>
    </row>
    <row r="33" spans="1:11" ht="19.5" thickBot="1">
      <c r="A33" s="68" t="s">
        <v>83</v>
      </c>
      <c r="B33" s="64"/>
      <c r="C33" s="71"/>
      <c r="D33" s="65"/>
      <c r="E33" s="64"/>
      <c r="F33" s="64"/>
      <c r="G33" s="64"/>
      <c r="H33" s="64"/>
      <c r="I33" s="64"/>
      <c r="J33" s="65"/>
      <c r="K33" s="1"/>
    </row>
    <row r="34" spans="1:11" ht="18.75">
      <c r="A34" s="181" t="s">
        <v>6</v>
      </c>
      <c r="B34" s="179" t="s">
        <v>0</v>
      </c>
      <c r="C34" s="183" t="s">
        <v>7</v>
      </c>
      <c r="D34" s="184"/>
      <c r="E34" s="183" t="s">
        <v>8</v>
      </c>
      <c r="F34" s="184"/>
      <c r="G34" s="183" t="s">
        <v>9</v>
      </c>
      <c r="H34" s="184"/>
      <c r="I34" s="179" t="s">
        <v>2</v>
      </c>
      <c r="J34" s="177" t="s">
        <v>10</v>
      </c>
      <c r="K34" s="1"/>
    </row>
    <row r="35" spans="1:11" ht="19.5" thickBot="1">
      <c r="A35" s="182"/>
      <c r="B35" s="180"/>
      <c r="C35" s="119" t="s">
        <v>11</v>
      </c>
      <c r="D35" s="120" t="s">
        <v>1</v>
      </c>
      <c r="E35" s="120" t="s">
        <v>12</v>
      </c>
      <c r="F35" s="120" t="s">
        <v>13</v>
      </c>
      <c r="G35" s="120" t="s">
        <v>12</v>
      </c>
      <c r="H35" s="120" t="s">
        <v>13</v>
      </c>
      <c r="I35" s="180"/>
      <c r="J35" s="178"/>
      <c r="K35" s="1"/>
    </row>
    <row r="36" spans="1:11" ht="18.75">
      <c r="A36" s="90"/>
      <c r="B36" s="117" t="s">
        <v>94</v>
      </c>
      <c r="C36" s="78"/>
      <c r="D36" s="79"/>
      <c r="E36" s="78"/>
      <c r="F36" s="78"/>
      <c r="G36" s="78"/>
      <c r="H36" s="74"/>
      <c r="I36" s="74"/>
      <c r="J36" s="101"/>
      <c r="K36" s="1"/>
    </row>
    <row r="37" spans="1:11" ht="18.75">
      <c r="A37" s="90">
        <v>7</v>
      </c>
      <c r="B37" s="117" t="s">
        <v>86</v>
      </c>
      <c r="C37" s="78"/>
      <c r="D37" s="79"/>
      <c r="E37" s="78"/>
      <c r="F37" s="78"/>
      <c r="G37" s="78"/>
      <c r="H37" s="74"/>
      <c r="I37" s="74"/>
      <c r="J37" s="101"/>
      <c r="K37" s="1"/>
    </row>
    <row r="38" spans="1:11" ht="18.75">
      <c r="A38" s="90">
        <v>7.1</v>
      </c>
      <c r="B38" s="78" t="s">
        <v>85</v>
      </c>
      <c r="C38" s="74">
        <v>1</v>
      </c>
      <c r="D38" s="74" t="s">
        <v>32</v>
      </c>
      <c r="E38" s="74"/>
      <c r="F38" s="78">
        <f>+C38*E38</f>
        <v>0</v>
      </c>
      <c r="G38" s="75">
        <v>1000</v>
      </c>
      <c r="H38" s="74">
        <f>+C38*G38</f>
        <v>1000</v>
      </c>
      <c r="I38" s="74">
        <f>+F38+H38</f>
        <v>1000</v>
      </c>
      <c r="J38" s="101"/>
      <c r="K38" s="1"/>
    </row>
    <row r="39" spans="1:11" ht="18.75">
      <c r="A39" s="90">
        <v>8</v>
      </c>
      <c r="B39" s="117" t="s">
        <v>87</v>
      </c>
      <c r="C39" s="78"/>
      <c r="D39" s="79"/>
      <c r="E39" s="78"/>
      <c r="F39" s="78"/>
      <c r="G39" s="78"/>
      <c r="H39" s="74"/>
      <c r="I39" s="74">
        <f>+F39+H39</f>
        <v>0</v>
      </c>
      <c r="J39" s="101"/>
      <c r="K39" s="1"/>
    </row>
    <row r="40" spans="1:11" ht="18.75">
      <c r="A40" s="90">
        <v>8.1</v>
      </c>
      <c r="B40" s="78" t="s">
        <v>88</v>
      </c>
      <c r="C40" s="78">
        <v>110</v>
      </c>
      <c r="D40" s="79" t="s">
        <v>50</v>
      </c>
      <c r="E40" s="78">
        <v>800</v>
      </c>
      <c r="F40" s="78">
        <v>88000</v>
      </c>
      <c r="G40" s="78">
        <v>150</v>
      </c>
      <c r="H40" s="74">
        <f>G40*C40</f>
        <v>16500</v>
      </c>
      <c r="I40" s="74">
        <f>+F40+H40</f>
        <v>104500</v>
      </c>
      <c r="J40" s="101"/>
      <c r="K40" s="1"/>
    </row>
    <row r="41" spans="1:11" ht="18.75">
      <c r="A41" s="90">
        <v>8.2</v>
      </c>
      <c r="B41" s="78" t="s">
        <v>90</v>
      </c>
      <c r="C41" s="78">
        <v>55</v>
      </c>
      <c r="D41" s="79" t="s">
        <v>50</v>
      </c>
      <c r="E41" s="78">
        <v>2400</v>
      </c>
      <c r="F41" s="78">
        <f>E41*C41</f>
        <v>132000</v>
      </c>
      <c r="G41" s="78">
        <v>200</v>
      </c>
      <c r="H41" s="74">
        <f>G41*C41</f>
        <v>11000</v>
      </c>
      <c r="I41" s="74">
        <f>+F41+H41</f>
        <v>143000</v>
      </c>
      <c r="J41" s="101"/>
      <c r="K41" s="1"/>
    </row>
    <row r="42" spans="1:11" ht="18.75">
      <c r="A42" s="90">
        <v>8.3</v>
      </c>
      <c r="B42" s="78" t="s">
        <v>91</v>
      </c>
      <c r="C42" s="78">
        <v>60</v>
      </c>
      <c r="D42" s="79" t="s">
        <v>89</v>
      </c>
      <c r="E42" s="78">
        <v>45</v>
      </c>
      <c r="F42" s="78">
        <f>+C42*E42</f>
        <v>2700</v>
      </c>
      <c r="G42" s="78">
        <v>30</v>
      </c>
      <c r="H42" s="74">
        <f>+C42*G42</f>
        <v>1800</v>
      </c>
      <c r="I42" s="74">
        <f>+F42+H42</f>
        <v>4500</v>
      </c>
      <c r="J42" s="101"/>
      <c r="K42" s="1"/>
    </row>
    <row r="43" spans="1:11" ht="18.75">
      <c r="A43" s="90">
        <v>8.4</v>
      </c>
      <c r="B43" s="78" t="s">
        <v>95</v>
      </c>
      <c r="C43" s="78">
        <v>3</v>
      </c>
      <c r="D43" s="79" t="s">
        <v>31</v>
      </c>
      <c r="E43" s="78">
        <v>1600</v>
      </c>
      <c r="F43" s="78">
        <f>+C43*E43</f>
        <v>4800</v>
      </c>
      <c r="G43" s="78">
        <v>0</v>
      </c>
      <c r="H43" s="74">
        <v>0</v>
      </c>
      <c r="I43" s="74">
        <f>+F43+H43</f>
        <v>4800</v>
      </c>
      <c r="J43" s="101"/>
      <c r="K43" s="1"/>
    </row>
    <row r="44" spans="1:11" ht="18.75">
      <c r="A44" s="90">
        <v>9</v>
      </c>
      <c r="B44" s="117" t="s">
        <v>92</v>
      </c>
      <c r="C44" s="78"/>
      <c r="D44" s="79"/>
      <c r="E44" s="78"/>
      <c r="F44" s="78">
        <f>+C44*E44</f>
        <v>0</v>
      </c>
      <c r="G44" s="74"/>
      <c r="H44" s="74">
        <f>+C44*G44</f>
        <v>0</v>
      </c>
      <c r="I44" s="74">
        <f>+F44+H44</f>
        <v>0</v>
      </c>
      <c r="J44" s="101"/>
      <c r="K44" s="1"/>
    </row>
    <row r="45" spans="1:11" ht="18.75">
      <c r="A45" s="90">
        <v>9.1</v>
      </c>
      <c r="B45" s="83" t="s">
        <v>93</v>
      </c>
      <c r="C45" s="82">
        <v>1</v>
      </c>
      <c r="D45" s="82" t="s">
        <v>31</v>
      </c>
      <c r="E45" s="82">
        <v>2500</v>
      </c>
      <c r="F45" s="78">
        <f>+C45*E45</f>
        <v>2500</v>
      </c>
      <c r="G45" s="82">
        <v>1000</v>
      </c>
      <c r="H45" s="74">
        <f>+C45*G45</f>
        <v>1000</v>
      </c>
      <c r="I45" s="74">
        <f>+F45+H45</f>
        <v>3500</v>
      </c>
      <c r="J45" s="102"/>
      <c r="K45" s="1"/>
    </row>
    <row r="46" spans="1:11" ht="18.75">
      <c r="A46" s="90"/>
      <c r="B46" s="117" t="s">
        <v>97</v>
      </c>
      <c r="C46" s="82"/>
      <c r="D46" s="82"/>
      <c r="E46" s="82"/>
      <c r="F46" s="78"/>
      <c r="G46" s="82"/>
      <c r="H46" s="74"/>
      <c r="I46" s="123">
        <f>I45+I43+I42+I41+I40+I38</f>
        <v>261300</v>
      </c>
      <c r="J46" s="102"/>
      <c r="K46" s="1"/>
    </row>
    <row r="47" spans="1:11" ht="18.75">
      <c r="A47" s="90"/>
      <c r="B47" s="117" t="s">
        <v>96</v>
      </c>
      <c r="C47" s="82"/>
      <c r="D47" s="82"/>
      <c r="E47" s="82"/>
      <c r="F47" s="78"/>
      <c r="G47" s="82"/>
      <c r="H47" s="74"/>
      <c r="I47" s="74"/>
      <c r="J47" s="102"/>
      <c r="K47" s="1"/>
    </row>
    <row r="48" spans="1:11" ht="18.75">
      <c r="A48" s="121">
        <v>10</v>
      </c>
      <c r="B48" s="117" t="s">
        <v>86</v>
      </c>
      <c r="C48" s="78"/>
      <c r="D48" s="79"/>
      <c r="E48" s="78"/>
      <c r="F48" s="78"/>
      <c r="G48" s="78"/>
      <c r="H48" s="74"/>
      <c r="I48" s="74"/>
      <c r="J48" s="101"/>
      <c r="K48" s="1"/>
    </row>
    <row r="49" spans="1:11" ht="18.75">
      <c r="A49" s="90">
        <v>10.1</v>
      </c>
      <c r="B49" s="78" t="s">
        <v>85</v>
      </c>
      <c r="C49" s="74">
        <v>1</v>
      </c>
      <c r="D49" s="74" t="s">
        <v>32</v>
      </c>
      <c r="E49" s="74"/>
      <c r="F49" s="78">
        <f>+C49*E49</f>
        <v>0</v>
      </c>
      <c r="G49" s="75">
        <v>1000</v>
      </c>
      <c r="H49" s="74">
        <f>+C49*G49</f>
        <v>1000</v>
      </c>
      <c r="I49" s="74">
        <f aca="true" t="shared" si="0" ref="I49:I55">+F49+H49</f>
        <v>1000</v>
      </c>
      <c r="J49" s="101"/>
      <c r="K49" s="1"/>
    </row>
    <row r="50" spans="1:11" ht="18.75">
      <c r="A50" s="121">
        <v>11</v>
      </c>
      <c r="B50" s="117" t="s">
        <v>87</v>
      </c>
      <c r="C50" s="78"/>
      <c r="D50" s="79"/>
      <c r="E50" s="78"/>
      <c r="F50" s="78"/>
      <c r="G50" s="78"/>
      <c r="H50" s="74"/>
      <c r="I50" s="74">
        <f t="shared" si="0"/>
        <v>0</v>
      </c>
      <c r="J50" s="101"/>
      <c r="K50" s="1"/>
    </row>
    <row r="51" spans="1:11" ht="18.75">
      <c r="A51" s="90">
        <v>11.1</v>
      </c>
      <c r="B51" s="78" t="s">
        <v>88</v>
      </c>
      <c r="C51" s="78">
        <v>155</v>
      </c>
      <c r="D51" s="79" t="s">
        <v>50</v>
      </c>
      <c r="E51" s="78">
        <v>800</v>
      </c>
      <c r="F51" s="78">
        <f>E51*C51</f>
        <v>124000</v>
      </c>
      <c r="G51" s="78">
        <v>150</v>
      </c>
      <c r="H51" s="74">
        <f>G51*C51</f>
        <v>23250</v>
      </c>
      <c r="I51" s="74">
        <f t="shared" si="0"/>
        <v>147250</v>
      </c>
      <c r="J51" s="101"/>
      <c r="K51" s="1"/>
    </row>
    <row r="52" spans="1:11" ht="18.75">
      <c r="A52" s="90">
        <v>11.2</v>
      </c>
      <c r="B52" s="78" t="s">
        <v>90</v>
      </c>
      <c r="C52" s="78">
        <v>80</v>
      </c>
      <c r="D52" s="79" t="s">
        <v>50</v>
      </c>
      <c r="E52" s="78">
        <v>2400</v>
      </c>
      <c r="F52" s="78">
        <f>E52*C52</f>
        <v>192000</v>
      </c>
      <c r="G52" s="78">
        <v>200</v>
      </c>
      <c r="H52" s="74">
        <f>G52*C52</f>
        <v>16000</v>
      </c>
      <c r="I52" s="74">
        <f t="shared" si="0"/>
        <v>208000</v>
      </c>
      <c r="J52" s="101"/>
      <c r="K52" s="1"/>
    </row>
    <row r="53" spans="1:11" ht="18.75">
      <c r="A53" s="90">
        <v>11.3</v>
      </c>
      <c r="B53" s="78" t="s">
        <v>91</v>
      </c>
      <c r="C53" s="78">
        <v>75</v>
      </c>
      <c r="D53" s="79" t="s">
        <v>89</v>
      </c>
      <c r="E53" s="78">
        <v>45</v>
      </c>
      <c r="F53" s="78">
        <f>+C53*E53</f>
        <v>3375</v>
      </c>
      <c r="G53" s="78">
        <v>30</v>
      </c>
      <c r="H53" s="74">
        <f>+C53*G53</f>
        <v>2250</v>
      </c>
      <c r="I53" s="74">
        <f t="shared" si="0"/>
        <v>5625</v>
      </c>
      <c r="J53" s="101"/>
      <c r="K53" s="1"/>
    </row>
    <row r="54" spans="1:11" ht="18.75">
      <c r="A54" s="121">
        <v>12</v>
      </c>
      <c r="B54" s="117" t="s">
        <v>92</v>
      </c>
      <c r="C54" s="78"/>
      <c r="D54" s="79"/>
      <c r="E54" s="78"/>
      <c r="F54" s="78">
        <f>+C54*E54</f>
        <v>0</v>
      </c>
      <c r="G54" s="74"/>
      <c r="H54" s="74">
        <f>+C54*G54</f>
        <v>0</v>
      </c>
      <c r="I54" s="74">
        <f t="shared" si="0"/>
        <v>0</v>
      </c>
      <c r="J54" s="102"/>
      <c r="K54" s="1"/>
    </row>
    <row r="55" spans="1:11" ht="18.75">
      <c r="A55" s="90">
        <v>12.1</v>
      </c>
      <c r="B55" s="83" t="s">
        <v>93</v>
      </c>
      <c r="C55" s="82">
        <v>1</v>
      </c>
      <c r="D55" s="82" t="s">
        <v>31</v>
      </c>
      <c r="E55" s="82">
        <v>2500</v>
      </c>
      <c r="F55" s="78">
        <f>+C55*E55</f>
        <v>2500</v>
      </c>
      <c r="G55" s="82">
        <v>1000</v>
      </c>
      <c r="H55" s="74">
        <f>+C55*G55</f>
        <v>1000</v>
      </c>
      <c r="I55" s="74">
        <f t="shared" si="0"/>
        <v>3500</v>
      </c>
      <c r="J55" s="102"/>
      <c r="K55" s="1"/>
    </row>
    <row r="56" spans="1:11" ht="18.75">
      <c r="A56" s="124"/>
      <c r="B56" s="125" t="s">
        <v>97</v>
      </c>
      <c r="C56" s="131"/>
      <c r="D56" s="129"/>
      <c r="E56" s="129"/>
      <c r="F56" s="130"/>
      <c r="G56" s="129"/>
      <c r="H56" s="128"/>
      <c r="I56" s="127">
        <f>I55+I53+I52+I51+I49</f>
        <v>365375</v>
      </c>
      <c r="J56" s="126"/>
      <c r="K56" s="1"/>
    </row>
    <row r="57" spans="1:11" ht="18.75">
      <c r="A57" s="64"/>
      <c r="B57" s="64"/>
      <c r="C57" s="71"/>
      <c r="D57" s="65"/>
      <c r="E57" s="64"/>
      <c r="F57" s="64"/>
      <c r="G57" s="64"/>
      <c r="H57" s="66" t="s">
        <v>3</v>
      </c>
      <c r="I57" s="67"/>
      <c r="J57" s="115"/>
      <c r="K57" s="1"/>
    </row>
    <row r="58" spans="1:11" ht="18.75">
      <c r="A58" s="136" t="s">
        <v>4</v>
      </c>
      <c r="B58" s="136"/>
      <c r="C58" s="136"/>
      <c r="D58" s="136"/>
      <c r="E58" s="136"/>
      <c r="F58" s="136"/>
      <c r="G58" s="136"/>
      <c r="H58" s="136"/>
      <c r="I58" s="136"/>
      <c r="J58" s="65"/>
      <c r="K58" s="1"/>
    </row>
    <row r="59" spans="1:11" ht="18.75">
      <c r="A59" s="68" t="s">
        <v>82</v>
      </c>
      <c r="B59" s="64"/>
      <c r="C59" s="71"/>
      <c r="D59" s="65"/>
      <c r="E59" s="64"/>
      <c r="F59" s="64"/>
      <c r="G59" s="64"/>
      <c r="H59" s="64"/>
      <c r="I59" s="64"/>
      <c r="J59" s="65"/>
      <c r="K59" s="1"/>
    </row>
    <row r="60" spans="1:11" ht="18.75">
      <c r="A60" s="68" t="s">
        <v>79</v>
      </c>
      <c r="B60" s="64"/>
      <c r="C60" s="71"/>
      <c r="D60" s="65"/>
      <c r="E60" s="64"/>
      <c r="F60" s="64"/>
      <c r="G60" s="64"/>
      <c r="H60" s="64"/>
      <c r="I60" s="64"/>
      <c r="J60" s="65"/>
      <c r="K60" s="1"/>
    </row>
    <row r="61" spans="1:11" ht="19.5" thickBot="1">
      <c r="A61" s="68" t="s">
        <v>83</v>
      </c>
      <c r="B61" s="64"/>
      <c r="C61" s="71"/>
      <c r="D61" s="65"/>
      <c r="E61" s="64"/>
      <c r="F61" s="64"/>
      <c r="G61" s="64"/>
      <c r="H61" s="64"/>
      <c r="I61" s="64"/>
      <c r="J61" s="65"/>
      <c r="K61" s="1"/>
    </row>
    <row r="62" spans="1:11" ht="18.75">
      <c r="A62" s="181" t="s">
        <v>6</v>
      </c>
      <c r="B62" s="179" t="s">
        <v>0</v>
      </c>
      <c r="C62" s="183" t="s">
        <v>7</v>
      </c>
      <c r="D62" s="184"/>
      <c r="E62" s="183" t="s">
        <v>8</v>
      </c>
      <c r="F62" s="184"/>
      <c r="G62" s="183" t="s">
        <v>9</v>
      </c>
      <c r="H62" s="184"/>
      <c r="I62" s="179" t="s">
        <v>2</v>
      </c>
      <c r="J62" s="177" t="s">
        <v>10</v>
      </c>
      <c r="K62" s="1"/>
    </row>
    <row r="63" spans="1:11" ht="19.5" thickBot="1">
      <c r="A63" s="182"/>
      <c r="B63" s="180"/>
      <c r="C63" s="119" t="s">
        <v>11</v>
      </c>
      <c r="D63" s="120" t="s">
        <v>1</v>
      </c>
      <c r="E63" s="120" t="s">
        <v>12</v>
      </c>
      <c r="F63" s="120" t="s">
        <v>13</v>
      </c>
      <c r="G63" s="120" t="s">
        <v>12</v>
      </c>
      <c r="H63" s="120" t="s">
        <v>13</v>
      </c>
      <c r="I63" s="180"/>
      <c r="J63" s="178"/>
      <c r="K63" s="1"/>
    </row>
    <row r="64" spans="1:11" ht="18.75">
      <c r="A64" s="90"/>
      <c r="B64" s="117" t="s">
        <v>110</v>
      </c>
      <c r="C64" s="82"/>
      <c r="D64" s="82"/>
      <c r="E64" s="82"/>
      <c r="F64" s="78"/>
      <c r="G64" s="82"/>
      <c r="H64" s="74"/>
      <c r="I64" s="74"/>
      <c r="J64" s="102"/>
      <c r="K64" s="1"/>
    </row>
    <row r="65" spans="1:11" ht="18.75">
      <c r="A65" s="121">
        <v>13</v>
      </c>
      <c r="B65" s="117" t="s">
        <v>86</v>
      </c>
      <c r="C65" s="78"/>
      <c r="D65" s="79"/>
      <c r="E65" s="78"/>
      <c r="F65" s="78"/>
      <c r="G65" s="78"/>
      <c r="H65" s="74"/>
      <c r="I65" s="74"/>
      <c r="J65" s="102"/>
      <c r="K65" s="1"/>
    </row>
    <row r="66" spans="1:11" ht="18.75">
      <c r="A66" s="90">
        <v>13.1</v>
      </c>
      <c r="B66" s="78" t="s">
        <v>85</v>
      </c>
      <c r="C66" s="74">
        <v>1</v>
      </c>
      <c r="D66" s="74" t="s">
        <v>32</v>
      </c>
      <c r="E66" s="74"/>
      <c r="F66" s="78">
        <f>+C66*E66</f>
        <v>0</v>
      </c>
      <c r="G66" s="75">
        <v>1000</v>
      </c>
      <c r="H66" s="74">
        <f>+C66*G66</f>
        <v>1000</v>
      </c>
      <c r="I66" s="74">
        <f aca="true" t="shared" si="1" ref="I66:I72">+F66+H66</f>
        <v>1000</v>
      </c>
      <c r="J66" s="102"/>
      <c r="K66" s="1"/>
    </row>
    <row r="67" spans="1:11" ht="18.75">
      <c r="A67" s="121">
        <v>14</v>
      </c>
      <c r="B67" s="117" t="s">
        <v>87</v>
      </c>
      <c r="C67" s="78"/>
      <c r="D67" s="79"/>
      <c r="E67" s="78"/>
      <c r="F67" s="78"/>
      <c r="G67" s="78"/>
      <c r="H67" s="74"/>
      <c r="I67" s="74">
        <f t="shared" si="1"/>
        <v>0</v>
      </c>
      <c r="J67" s="101"/>
      <c r="K67" s="1"/>
    </row>
    <row r="68" spans="1:11" ht="18.75">
      <c r="A68" s="90">
        <v>14.1</v>
      </c>
      <c r="B68" s="78" t="s">
        <v>88</v>
      </c>
      <c r="C68" s="78">
        <v>155</v>
      </c>
      <c r="D68" s="79" t="s">
        <v>50</v>
      </c>
      <c r="E68" s="78">
        <v>800</v>
      </c>
      <c r="F68" s="78">
        <f>E68*C68</f>
        <v>124000</v>
      </c>
      <c r="G68" s="78">
        <v>150</v>
      </c>
      <c r="H68" s="74">
        <f>G68*C68</f>
        <v>23250</v>
      </c>
      <c r="I68" s="74">
        <f t="shared" si="1"/>
        <v>147250</v>
      </c>
      <c r="J68" s="101"/>
      <c r="K68" s="1"/>
    </row>
    <row r="69" spans="1:11" ht="18.75">
      <c r="A69" s="90">
        <v>14.2</v>
      </c>
      <c r="B69" s="78" t="s">
        <v>90</v>
      </c>
      <c r="C69" s="78">
        <v>80</v>
      </c>
      <c r="D69" s="79" t="s">
        <v>50</v>
      </c>
      <c r="E69" s="78">
        <v>2400</v>
      </c>
      <c r="F69" s="78">
        <f>E69*C69</f>
        <v>192000</v>
      </c>
      <c r="G69" s="78">
        <v>200</v>
      </c>
      <c r="H69" s="74">
        <f>G69*C69</f>
        <v>16000</v>
      </c>
      <c r="I69" s="74">
        <f t="shared" si="1"/>
        <v>208000</v>
      </c>
      <c r="J69" s="101"/>
      <c r="K69" s="1"/>
    </row>
    <row r="70" spans="1:11" ht="18.75">
      <c r="A70" s="90">
        <v>14.3</v>
      </c>
      <c r="B70" s="78" t="s">
        <v>91</v>
      </c>
      <c r="C70" s="78">
        <v>75</v>
      </c>
      <c r="D70" s="79" t="s">
        <v>89</v>
      </c>
      <c r="E70" s="78">
        <v>45</v>
      </c>
      <c r="F70" s="78">
        <f>+C70*E70</f>
        <v>3375</v>
      </c>
      <c r="G70" s="78">
        <v>30</v>
      </c>
      <c r="H70" s="74">
        <f>+C70*G70</f>
        <v>2250</v>
      </c>
      <c r="I70" s="74">
        <f t="shared" si="1"/>
        <v>5625</v>
      </c>
      <c r="J70" s="101"/>
      <c r="K70" s="1"/>
    </row>
    <row r="71" spans="1:11" ht="18.75">
      <c r="A71" s="121">
        <v>15</v>
      </c>
      <c r="B71" s="117" t="s">
        <v>92</v>
      </c>
      <c r="C71" s="78"/>
      <c r="D71" s="79"/>
      <c r="E71" s="78"/>
      <c r="F71" s="78">
        <f>+C71*E71</f>
        <v>0</v>
      </c>
      <c r="G71" s="74"/>
      <c r="H71" s="74">
        <f>+C71*G71</f>
        <v>0</v>
      </c>
      <c r="I71" s="74">
        <f t="shared" si="1"/>
        <v>0</v>
      </c>
      <c r="J71" s="102"/>
      <c r="K71" s="1"/>
    </row>
    <row r="72" spans="1:11" ht="18.75">
      <c r="A72" s="90">
        <v>15.1</v>
      </c>
      <c r="B72" s="83" t="s">
        <v>93</v>
      </c>
      <c r="C72" s="82">
        <v>1</v>
      </c>
      <c r="D72" s="82" t="s">
        <v>31</v>
      </c>
      <c r="E72" s="82">
        <v>2500</v>
      </c>
      <c r="F72" s="78">
        <f>+C72*E72</f>
        <v>2500</v>
      </c>
      <c r="G72" s="82">
        <v>1000</v>
      </c>
      <c r="H72" s="74">
        <f>+C72*G72</f>
        <v>1000</v>
      </c>
      <c r="I72" s="74">
        <f t="shared" si="1"/>
        <v>3500</v>
      </c>
      <c r="J72" s="102"/>
      <c r="K72" s="1"/>
    </row>
    <row r="73" spans="1:11" ht="18.75">
      <c r="A73" s="90"/>
      <c r="B73" s="125" t="s">
        <v>97</v>
      </c>
      <c r="C73" s="82"/>
      <c r="D73" s="82"/>
      <c r="E73" s="82"/>
      <c r="F73" s="78"/>
      <c r="G73" s="82"/>
      <c r="H73" s="74"/>
      <c r="I73" s="123">
        <f>I72+I70+I69+I68+I66</f>
        <v>365375</v>
      </c>
      <c r="J73" s="102"/>
      <c r="K73" s="1"/>
    </row>
    <row r="74" spans="1:11" ht="18.75">
      <c r="A74" s="90"/>
      <c r="B74" s="122" t="s">
        <v>98</v>
      </c>
      <c r="C74" s="82"/>
      <c r="D74" s="82"/>
      <c r="E74" s="82"/>
      <c r="F74" s="78"/>
      <c r="G74" s="82"/>
      <c r="H74" s="74"/>
      <c r="I74" s="123">
        <f>I73+I56+I46+I27+I17</f>
        <v>1724300</v>
      </c>
      <c r="J74" s="102"/>
      <c r="K74" s="1"/>
    </row>
    <row r="75" spans="2:11" ht="18.75">
      <c r="B75" s="84"/>
      <c r="K75" s="1"/>
    </row>
    <row r="76" spans="2:11" ht="18.75">
      <c r="B76" s="84"/>
      <c r="K76" s="1"/>
    </row>
    <row r="77" ht="15">
      <c r="B77" s="84"/>
    </row>
    <row r="78" ht="15">
      <c r="B78" s="84"/>
    </row>
    <row r="79" ht="15">
      <c r="B79" s="84"/>
    </row>
    <row r="80" ht="15">
      <c r="B80" s="84"/>
    </row>
    <row r="81" ht="15">
      <c r="B81" s="84"/>
    </row>
    <row r="82" ht="15">
      <c r="B82" s="84"/>
    </row>
    <row r="83" ht="15">
      <c r="B83" s="84"/>
    </row>
    <row r="84" ht="15">
      <c r="B84" s="84"/>
    </row>
    <row r="85" ht="15">
      <c r="B85" s="84"/>
    </row>
    <row r="86" ht="15">
      <c r="B86" s="84"/>
    </row>
    <row r="87" ht="15">
      <c r="B87" s="84"/>
    </row>
    <row r="88" ht="15">
      <c r="B88" s="84"/>
    </row>
    <row r="89" ht="15">
      <c r="B89" s="84"/>
    </row>
    <row r="90" ht="15">
      <c r="B90" s="84"/>
    </row>
    <row r="91" ht="15">
      <c r="B91" s="84"/>
    </row>
    <row r="92" ht="15">
      <c r="B92" s="84"/>
    </row>
    <row r="93" ht="15">
      <c r="B93" s="84"/>
    </row>
  </sheetData>
  <sheetProtection/>
  <mergeCells count="24">
    <mergeCell ref="J62:J63"/>
    <mergeCell ref="A58:I58"/>
    <mergeCell ref="A62:A63"/>
    <mergeCell ref="B62:B63"/>
    <mergeCell ref="C62:D62"/>
    <mergeCell ref="E62:F62"/>
    <mergeCell ref="G62:H62"/>
    <mergeCell ref="I62:I63"/>
    <mergeCell ref="A2:I2"/>
    <mergeCell ref="C6:D6"/>
    <mergeCell ref="E6:F6"/>
    <mergeCell ref="G6:H6"/>
    <mergeCell ref="A6:A7"/>
    <mergeCell ref="I6:I7"/>
    <mergeCell ref="J34:J35"/>
    <mergeCell ref="J6:J7"/>
    <mergeCell ref="B6:B7"/>
    <mergeCell ref="A30:I30"/>
    <mergeCell ref="A34:A35"/>
    <mergeCell ref="B34:B35"/>
    <mergeCell ref="C34:D34"/>
    <mergeCell ref="E34:F34"/>
    <mergeCell ref="G34:H34"/>
    <mergeCell ref="I34:I35"/>
  </mergeCells>
  <printOptions/>
  <pageMargins left="0.21" right="0.2" top="0.17" bottom="0.2" header="0.17" footer="0.17"/>
  <pageSetup fitToHeight="0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1">
      <selection activeCell="O10" sqref="O10"/>
    </sheetView>
  </sheetViews>
  <sheetFormatPr defaultColWidth="9.140625" defaultRowHeight="15"/>
  <cols>
    <col min="1" max="1" width="7.140625" style="0" customWidth="1"/>
    <col min="3" max="3" width="12.421875" style="0" bestFit="1" customWidth="1"/>
    <col min="5" max="5" width="7.57421875" style="0" customWidth="1"/>
    <col min="6" max="6" width="11.8515625" style="0" customWidth="1"/>
    <col min="7" max="7" width="10.00390625" style="0" customWidth="1"/>
    <col min="8" max="8" width="10.8515625" style="0" bestFit="1" customWidth="1"/>
  </cols>
  <sheetData>
    <row r="1" spans="1:9" ht="17.25">
      <c r="A1" s="2"/>
      <c r="B1" s="2"/>
      <c r="C1" s="2"/>
      <c r="D1" s="2"/>
      <c r="E1" s="2"/>
      <c r="F1" s="2"/>
      <c r="G1" s="2"/>
      <c r="H1" s="2"/>
      <c r="I1" s="3" t="s">
        <v>14</v>
      </c>
    </row>
    <row r="2" spans="1:9" ht="17.25">
      <c r="A2" s="146" t="s">
        <v>15</v>
      </c>
      <c r="B2" s="146"/>
      <c r="C2" s="146"/>
      <c r="D2" s="146"/>
      <c r="E2" s="146"/>
      <c r="F2" s="146"/>
      <c r="G2" s="146"/>
      <c r="H2" s="146"/>
      <c r="I2" s="146"/>
    </row>
    <row r="3" spans="1:9" ht="17.25">
      <c r="A3" s="4" t="str">
        <f>'ปร.4'!A3</f>
        <v>ชื่อ งานจ้างปรับปรุงห้องเก็บเสียงฝ่ายศิลปวัฒนธรรม 5 ชุมนุม จำนวน 1 งาน</v>
      </c>
      <c r="B3" s="4"/>
      <c r="C3" s="4"/>
      <c r="D3" s="4"/>
      <c r="E3" s="5"/>
      <c r="F3" s="5"/>
      <c r="G3" s="4"/>
      <c r="H3" s="4"/>
      <c r="I3" s="4"/>
    </row>
    <row r="4" spans="1:9" ht="17.25">
      <c r="A4" s="4" t="str">
        <f>'ปร.4'!A5</f>
        <v>เมื่อวันที่          กรกฎาคม 2566</v>
      </c>
      <c r="B4" s="4"/>
      <c r="C4" s="4"/>
      <c r="D4" s="4"/>
      <c r="E4" s="5"/>
      <c r="F4" s="5"/>
      <c r="G4" s="4"/>
      <c r="H4" s="4"/>
      <c r="I4" s="4" t="s">
        <v>5</v>
      </c>
    </row>
    <row r="5" spans="1:9" ht="17.25">
      <c r="A5" s="4"/>
      <c r="B5" s="4"/>
      <c r="C5" s="4"/>
      <c r="D5" s="4"/>
      <c r="E5" s="5"/>
      <c r="F5" s="5"/>
      <c r="G5" s="4"/>
      <c r="H5" s="4"/>
      <c r="I5" s="4"/>
    </row>
    <row r="6" spans="1:9" ht="17.25">
      <c r="A6" s="2"/>
      <c r="B6" s="2"/>
      <c r="C6" s="69"/>
      <c r="D6" s="2"/>
      <c r="E6" s="2"/>
      <c r="F6" s="2"/>
      <c r="G6" s="2"/>
      <c r="H6" s="4"/>
      <c r="I6" s="4"/>
    </row>
    <row r="7" spans="1:9" ht="16.5" thickBot="1">
      <c r="A7" s="6"/>
      <c r="B7" s="6"/>
      <c r="C7" s="6"/>
      <c r="D7" s="6"/>
      <c r="E7" s="6"/>
      <c r="F7" s="6"/>
      <c r="G7" s="6"/>
      <c r="H7" s="6"/>
      <c r="I7" s="7" t="s">
        <v>16</v>
      </c>
    </row>
    <row r="8" spans="1:9" ht="15.75" thickTop="1">
      <c r="A8" s="147" t="s">
        <v>6</v>
      </c>
      <c r="B8" s="149" t="s">
        <v>0</v>
      </c>
      <c r="C8" s="150"/>
      <c r="D8" s="150"/>
      <c r="E8" s="151"/>
      <c r="F8" s="149" t="s">
        <v>17</v>
      </c>
      <c r="G8" s="155" t="s">
        <v>18</v>
      </c>
      <c r="H8" s="149" t="s">
        <v>19</v>
      </c>
      <c r="I8" s="157" t="s">
        <v>10</v>
      </c>
    </row>
    <row r="9" spans="1:9" ht="15.75" thickBot="1">
      <c r="A9" s="148"/>
      <c r="B9" s="152"/>
      <c r="C9" s="153"/>
      <c r="D9" s="153"/>
      <c r="E9" s="154"/>
      <c r="F9" s="152"/>
      <c r="G9" s="156"/>
      <c r="H9" s="152"/>
      <c r="I9" s="158"/>
    </row>
    <row r="10" spans="1:9" ht="16.5" thickTop="1">
      <c r="A10" s="8"/>
      <c r="B10" s="9" t="s">
        <v>100</v>
      </c>
      <c r="C10" s="10"/>
      <c r="D10" s="10"/>
      <c r="E10" s="11"/>
      <c r="F10" s="12">
        <v>1724300</v>
      </c>
      <c r="G10" s="13"/>
      <c r="H10" s="14"/>
      <c r="I10" s="15"/>
    </row>
    <row r="11" spans="1:9" ht="15.75">
      <c r="A11" s="8"/>
      <c r="B11" s="160" t="s">
        <v>101</v>
      </c>
      <c r="C11" s="161"/>
      <c r="D11" s="161"/>
      <c r="E11" s="16"/>
      <c r="F11" s="17"/>
      <c r="G11" s="18"/>
      <c r="H11" s="19"/>
      <c r="I11" s="20"/>
    </row>
    <row r="12" spans="1:9" ht="15.75">
      <c r="A12" s="8"/>
      <c r="B12" s="160"/>
      <c r="C12" s="161"/>
      <c r="D12" s="161"/>
      <c r="E12" s="16"/>
      <c r="F12" s="17"/>
      <c r="G12" s="21"/>
      <c r="H12" s="14"/>
      <c r="I12" s="20"/>
    </row>
    <row r="13" spans="1:9" ht="16.5" thickBot="1">
      <c r="A13" s="22"/>
      <c r="B13" s="23"/>
      <c r="C13" s="24"/>
      <c r="D13" s="24"/>
      <c r="E13" s="16"/>
      <c r="F13" s="17"/>
      <c r="G13" s="25"/>
      <c r="H13" s="23"/>
      <c r="I13" s="20"/>
    </row>
    <row r="14" spans="1:9" ht="17.25" thickBot="1" thickTop="1">
      <c r="A14" s="20"/>
      <c r="B14" s="9" t="s">
        <v>100</v>
      </c>
      <c r="C14" s="10"/>
      <c r="D14" s="10"/>
      <c r="E14" s="11"/>
      <c r="F14" s="28">
        <f>F10</f>
        <v>1724300</v>
      </c>
      <c r="G14" s="29">
        <v>1.305</v>
      </c>
      <c r="H14" s="30">
        <f>G14*F14</f>
        <v>2250211.5</v>
      </c>
      <c r="I14" s="20"/>
    </row>
    <row r="15" spans="1:9" ht="16.5" thickTop="1">
      <c r="A15" s="20"/>
      <c r="B15" s="160" t="s">
        <v>101</v>
      </c>
      <c r="C15" s="161"/>
      <c r="D15" s="161"/>
      <c r="E15" s="11"/>
      <c r="F15" s="133"/>
      <c r="G15" s="134"/>
      <c r="H15" s="133"/>
      <c r="I15" s="20"/>
    </row>
    <row r="16" spans="1:9" ht="15.75">
      <c r="A16" s="20"/>
      <c r="B16" s="162" t="s">
        <v>20</v>
      </c>
      <c r="C16" s="163"/>
      <c r="D16" s="163"/>
      <c r="E16" s="164"/>
      <c r="F16" s="31"/>
      <c r="G16" s="15"/>
      <c r="H16" s="31"/>
      <c r="I16" s="20"/>
    </row>
    <row r="17" spans="1:9" ht="15.75">
      <c r="A17" s="20"/>
      <c r="B17" s="32" t="s">
        <v>21</v>
      </c>
      <c r="C17" s="24"/>
      <c r="D17" s="24"/>
      <c r="E17" s="16"/>
      <c r="F17" s="23"/>
      <c r="G17" s="20"/>
      <c r="H17" s="23"/>
      <c r="I17" s="20"/>
    </row>
    <row r="18" spans="1:9" ht="15.75">
      <c r="A18" s="20"/>
      <c r="B18" s="32" t="s">
        <v>22</v>
      </c>
      <c r="C18" s="24"/>
      <c r="D18" s="24"/>
      <c r="E18" s="16"/>
      <c r="F18" s="23"/>
      <c r="G18" s="20"/>
      <c r="H18" s="23"/>
      <c r="I18" s="20"/>
    </row>
    <row r="19" spans="1:9" ht="15.75">
      <c r="A19" s="20"/>
      <c r="B19" s="32" t="s">
        <v>67</v>
      </c>
      <c r="C19" s="24"/>
      <c r="D19" s="24"/>
      <c r="E19" s="16"/>
      <c r="F19" s="23"/>
      <c r="G19" s="20"/>
      <c r="H19" s="23"/>
      <c r="I19" s="20"/>
    </row>
    <row r="20" spans="1:9" ht="16.5" thickBot="1">
      <c r="A20" s="33"/>
      <c r="B20" s="34" t="s">
        <v>23</v>
      </c>
      <c r="C20" s="35"/>
      <c r="D20" s="35"/>
      <c r="E20" s="36"/>
      <c r="F20" s="37"/>
      <c r="G20" s="33"/>
      <c r="H20" s="37"/>
      <c r="I20" s="33"/>
    </row>
    <row r="21" spans="1:9" ht="17.25" thickBot="1" thickTop="1">
      <c r="A21" s="38"/>
      <c r="B21" s="38"/>
      <c r="C21" s="38"/>
      <c r="D21" s="38"/>
      <c r="E21" s="38"/>
      <c r="F21" s="39"/>
      <c r="G21" s="39" t="s">
        <v>24</v>
      </c>
      <c r="H21" s="40">
        <f>H14</f>
        <v>2250211.5</v>
      </c>
      <c r="I21" s="38"/>
    </row>
    <row r="22" ht="15.75" thickTop="1"/>
    <row r="23" spans="1:9" ht="18.75">
      <c r="A23" s="159" t="s">
        <v>108</v>
      </c>
      <c r="B23" s="159"/>
      <c r="C23" s="159"/>
      <c r="D23" s="159"/>
      <c r="E23" s="159"/>
      <c r="F23" s="159"/>
      <c r="G23" s="159"/>
      <c r="H23" s="159"/>
      <c r="I23" s="159"/>
    </row>
    <row r="24" spans="1:9" ht="18.75">
      <c r="A24" s="159" t="s">
        <v>102</v>
      </c>
      <c r="B24" s="159"/>
      <c r="C24" s="159"/>
      <c r="D24" s="159"/>
      <c r="E24" s="159"/>
      <c r="F24" s="159"/>
      <c r="G24" s="159"/>
      <c r="H24" s="159"/>
      <c r="I24" s="159"/>
    </row>
    <row r="25" spans="1:9" ht="18.75">
      <c r="A25" s="116"/>
      <c r="B25" s="116"/>
      <c r="C25" s="116"/>
      <c r="D25" s="116"/>
      <c r="E25" s="116"/>
      <c r="F25" s="116"/>
      <c r="G25" s="116"/>
      <c r="H25" s="116"/>
      <c r="I25" s="116"/>
    </row>
    <row r="26" spans="1:9" ht="18.75">
      <c r="A26" s="159" t="s">
        <v>109</v>
      </c>
      <c r="B26" s="159"/>
      <c r="C26" s="159"/>
      <c r="D26" s="159"/>
      <c r="E26" s="159"/>
      <c r="F26" s="159"/>
      <c r="G26" s="159"/>
      <c r="H26" s="159"/>
      <c r="I26" s="159"/>
    </row>
    <row r="27" spans="1:9" ht="18.75">
      <c r="A27" s="159" t="s">
        <v>103</v>
      </c>
      <c r="B27" s="159"/>
      <c r="C27" s="159"/>
      <c r="D27" s="159"/>
      <c r="E27" s="159"/>
      <c r="F27" s="159"/>
      <c r="G27" s="159"/>
      <c r="H27" s="159"/>
      <c r="I27" s="159"/>
    </row>
    <row r="28" spans="1:9" ht="18.75">
      <c r="A28" s="109"/>
      <c r="B28" s="109"/>
      <c r="C28" s="109"/>
      <c r="D28" s="109"/>
      <c r="E28" s="109"/>
      <c r="F28" s="109"/>
      <c r="G28" s="109"/>
      <c r="H28" s="109"/>
      <c r="I28" s="109"/>
    </row>
    <row r="29" spans="1:9" ht="18.75">
      <c r="A29" s="159" t="s">
        <v>105</v>
      </c>
      <c r="B29" s="159"/>
      <c r="C29" s="159"/>
      <c r="D29" s="159"/>
      <c r="E29" s="159"/>
      <c r="F29" s="159"/>
      <c r="G29" s="159"/>
      <c r="H29" s="159"/>
      <c r="I29" s="159"/>
    </row>
    <row r="30" spans="1:9" ht="18.75">
      <c r="A30" s="159" t="s">
        <v>80</v>
      </c>
      <c r="B30" s="159"/>
      <c r="C30" s="159"/>
      <c r="D30" s="159"/>
      <c r="E30" s="159"/>
      <c r="F30" s="159"/>
      <c r="G30" s="159"/>
      <c r="H30" s="159"/>
      <c r="I30" s="159"/>
    </row>
    <row r="31" spans="1:9" ht="18.75">
      <c r="A31" s="114"/>
      <c r="B31" s="114"/>
      <c r="C31" s="114"/>
      <c r="D31" s="114"/>
      <c r="E31" s="114"/>
      <c r="F31" s="114"/>
      <c r="G31" s="114"/>
      <c r="H31" s="114"/>
      <c r="I31" s="114"/>
    </row>
  </sheetData>
  <sheetProtection/>
  <mergeCells count="17">
    <mergeCell ref="A23:I23"/>
    <mergeCell ref="A24:I24"/>
    <mergeCell ref="A26:I26"/>
    <mergeCell ref="A27:I27"/>
    <mergeCell ref="A30:I30"/>
    <mergeCell ref="A29:I29"/>
    <mergeCell ref="B11:D11"/>
    <mergeCell ref="B12:D12"/>
    <mergeCell ref="B16:E16"/>
    <mergeCell ref="A2:I2"/>
    <mergeCell ref="A8:A9"/>
    <mergeCell ref="B8:E9"/>
    <mergeCell ref="F8:F9"/>
    <mergeCell ref="G8:G9"/>
    <mergeCell ref="H8:H9"/>
    <mergeCell ref="I8:I9"/>
    <mergeCell ref="B15:D15"/>
  </mergeCells>
  <printOptions/>
  <pageMargins left="0.86" right="0.23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22">
      <selection activeCell="A26" sqref="A26:I26"/>
    </sheetView>
  </sheetViews>
  <sheetFormatPr defaultColWidth="9.140625" defaultRowHeight="15"/>
  <cols>
    <col min="8" max="8" width="10.8515625" style="0" customWidth="1"/>
  </cols>
  <sheetData>
    <row r="1" spans="1:9" ht="17.25">
      <c r="A1" s="2"/>
      <c r="B1" s="2"/>
      <c r="C1" s="2"/>
      <c r="D1" s="2"/>
      <c r="E1" s="2"/>
      <c r="F1" s="2"/>
      <c r="G1" s="2"/>
      <c r="H1" s="2"/>
      <c r="I1" s="41" t="s">
        <v>30</v>
      </c>
    </row>
    <row r="2" spans="1:9" ht="17.25">
      <c r="A2" s="146" t="s">
        <v>25</v>
      </c>
      <c r="B2" s="146"/>
      <c r="C2" s="146"/>
      <c r="D2" s="146"/>
      <c r="E2" s="146"/>
      <c r="F2" s="146"/>
      <c r="G2" s="146"/>
      <c r="H2" s="146"/>
      <c r="I2" s="146"/>
    </row>
    <row r="3" spans="1:9" ht="17.25">
      <c r="A3" s="4" t="str">
        <f>'ปร.4'!A3</f>
        <v>ชื่อ งานจ้างปรับปรุงห้องเก็บเสียงฝ่ายศิลปวัฒนธรรม 5 ชุมนุม จำนวน 1 งาน</v>
      </c>
      <c r="B3" s="4"/>
      <c r="C3" s="4"/>
      <c r="D3" s="4"/>
      <c r="E3" s="5"/>
      <c r="F3" s="5"/>
      <c r="G3" s="4"/>
      <c r="H3" s="4"/>
      <c r="I3" s="4"/>
    </row>
    <row r="4" spans="1:9" ht="17.25">
      <c r="A4" s="4" t="str">
        <f>'ปร.4'!A5</f>
        <v>เมื่อวันที่          กรกฎาคม 2566</v>
      </c>
      <c r="B4" s="4"/>
      <c r="C4" s="4"/>
      <c r="D4" s="4"/>
      <c r="E4" s="5"/>
      <c r="F4" s="5"/>
      <c r="G4" s="4"/>
      <c r="H4" s="4"/>
      <c r="I4" s="4" t="s">
        <v>5</v>
      </c>
    </row>
    <row r="5" spans="1:9" ht="17.25">
      <c r="A5" s="4"/>
      <c r="B5" s="4"/>
      <c r="C5" s="4"/>
      <c r="D5" s="4"/>
      <c r="E5" s="5"/>
      <c r="F5" s="5"/>
      <c r="G5" s="4"/>
      <c r="H5" s="4"/>
      <c r="I5" s="4"/>
    </row>
    <row r="6" spans="1:9" ht="17.25">
      <c r="A6" s="2"/>
      <c r="B6" s="2"/>
      <c r="C6" s="2"/>
      <c r="D6" s="2"/>
      <c r="E6" s="2"/>
      <c r="F6" s="2"/>
      <c r="G6" s="2"/>
      <c r="H6" s="2"/>
      <c r="I6" s="2"/>
    </row>
    <row r="7" spans="1:9" ht="17.25">
      <c r="A7" s="2"/>
      <c r="B7" s="2"/>
      <c r="C7" s="70"/>
      <c r="D7" s="2"/>
      <c r="E7" s="2"/>
      <c r="F7" s="2"/>
      <c r="G7" s="2"/>
      <c r="H7" s="2"/>
      <c r="I7" s="2"/>
    </row>
    <row r="8" spans="1:9" ht="18" thickBot="1">
      <c r="A8" s="42"/>
      <c r="B8" s="42"/>
      <c r="C8" s="42"/>
      <c r="D8" s="42"/>
      <c r="E8" s="42"/>
      <c r="F8" s="42"/>
      <c r="G8" s="42"/>
      <c r="H8" s="42"/>
      <c r="I8" s="43" t="s">
        <v>16</v>
      </c>
    </row>
    <row r="9" spans="1:9" ht="15.75" thickTop="1">
      <c r="A9" s="165" t="s">
        <v>6</v>
      </c>
      <c r="B9" s="167" t="s">
        <v>0</v>
      </c>
      <c r="C9" s="168"/>
      <c r="D9" s="168"/>
      <c r="E9" s="168"/>
      <c r="F9" s="168"/>
      <c r="G9" s="169"/>
      <c r="H9" s="165" t="s">
        <v>19</v>
      </c>
      <c r="I9" s="165" t="s">
        <v>10</v>
      </c>
    </row>
    <row r="10" spans="1:9" ht="15.75" thickBot="1">
      <c r="A10" s="166"/>
      <c r="B10" s="170"/>
      <c r="C10" s="171"/>
      <c r="D10" s="171"/>
      <c r="E10" s="171"/>
      <c r="F10" s="171"/>
      <c r="G10" s="172"/>
      <c r="H10" s="166"/>
      <c r="I10" s="166"/>
    </row>
    <row r="11" spans="1:9" ht="18" thickTop="1">
      <c r="A11" s="44">
        <v>1</v>
      </c>
      <c r="B11" s="45" t="s">
        <v>99</v>
      </c>
      <c r="C11" s="46"/>
      <c r="D11" s="46"/>
      <c r="E11" s="46"/>
      <c r="F11" s="46"/>
      <c r="G11" s="47"/>
      <c r="H11" s="48">
        <f>'ปร.5'!H21</f>
        <v>2250211.5</v>
      </c>
      <c r="I11" s="49"/>
    </row>
    <row r="12" spans="1:9" ht="17.25">
      <c r="A12" s="44"/>
      <c r="B12" s="45"/>
      <c r="C12" s="50"/>
      <c r="D12" s="50"/>
      <c r="E12" s="50"/>
      <c r="F12" s="50"/>
      <c r="G12" s="51"/>
      <c r="H12" s="52"/>
      <c r="I12" s="53"/>
    </row>
    <row r="13" spans="1:9" ht="17.25">
      <c r="A13" s="44"/>
      <c r="B13" s="45"/>
      <c r="C13" s="50"/>
      <c r="D13" s="50"/>
      <c r="E13" s="50"/>
      <c r="F13" s="50"/>
      <c r="G13" s="51"/>
      <c r="H13" s="54"/>
      <c r="I13" s="53"/>
    </row>
    <row r="14" spans="1:9" ht="17.25">
      <c r="A14" s="55"/>
      <c r="B14" s="45"/>
      <c r="C14" s="50"/>
      <c r="D14" s="50"/>
      <c r="E14" s="50"/>
      <c r="F14" s="50"/>
      <c r="G14" s="51"/>
      <c r="H14" s="52"/>
      <c r="I14" s="53"/>
    </row>
    <row r="15" spans="1:9" ht="18" thickBot="1">
      <c r="A15" s="56"/>
      <c r="B15" s="57"/>
      <c r="C15" s="58"/>
      <c r="D15" s="58"/>
      <c r="E15" s="58"/>
      <c r="F15" s="58"/>
      <c r="G15" s="59"/>
      <c r="H15" s="60"/>
      <c r="I15" s="61"/>
    </row>
    <row r="16" spans="1:9" ht="18" thickTop="1">
      <c r="A16" s="165" t="s">
        <v>26</v>
      </c>
      <c r="B16" s="146" t="s">
        <v>27</v>
      </c>
      <c r="C16" s="146"/>
      <c r="D16" s="146"/>
      <c r="E16" s="146"/>
      <c r="F16" s="146"/>
      <c r="G16" s="146"/>
      <c r="H16" s="48">
        <f>SUM(H11:H15)</f>
        <v>2250211.5</v>
      </c>
      <c r="I16" s="49"/>
    </row>
    <row r="17" spans="1:9" ht="18" thickBot="1">
      <c r="A17" s="173"/>
      <c r="B17" s="146" t="s">
        <v>28</v>
      </c>
      <c r="C17" s="146"/>
      <c r="D17" s="146"/>
      <c r="E17" s="146"/>
      <c r="F17" s="146"/>
      <c r="G17" s="146"/>
      <c r="H17" s="62">
        <v>2250211.5</v>
      </c>
      <c r="I17" s="61"/>
    </row>
    <row r="18" spans="1:9" ht="18" thickTop="1">
      <c r="A18" s="173"/>
      <c r="B18" s="174" t="str">
        <f>_xlfn.BAHTTEXT(H17)</f>
        <v>สองล้านสองแสนห้าหมื่นสองร้อยสิบเอ็ดบาทห้าสิบสตางค์</v>
      </c>
      <c r="C18" s="175"/>
      <c r="D18" s="175"/>
      <c r="E18" s="175"/>
      <c r="F18" s="175"/>
      <c r="G18" s="175"/>
      <c r="H18" s="175"/>
      <c r="I18" s="176"/>
    </row>
    <row r="19" spans="1:9" ht="18" thickBot="1">
      <c r="A19" s="166"/>
      <c r="B19" s="42"/>
      <c r="C19" s="42"/>
      <c r="D19" s="42"/>
      <c r="E19" s="42"/>
      <c r="F19" s="42"/>
      <c r="G19" s="42"/>
      <c r="H19" s="42"/>
      <c r="I19" s="63"/>
    </row>
    <row r="20" ht="15.75" thickTop="1"/>
    <row r="22" spans="1:9" ht="18.75">
      <c r="A22" s="159" t="s">
        <v>106</v>
      </c>
      <c r="B22" s="159"/>
      <c r="C22" s="159"/>
      <c r="D22" s="159"/>
      <c r="E22" s="159"/>
      <c r="F22" s="159"/>
      <c r="G22" s="159"/>
      <c r="H22" s="159"/>
      <c r="I22" s="159"/>
    </row>
    <row r="23" spans="1:9" ht="18.75">
      <c r="A23" s="116"/>
      <c r="B23" s="116"/>
      <c r="C23" s="116"/>
      <c r="D23" s="116"/>
      <c r="E23" s="116"/>
      <c r="F23" s="116"/>
      <c r="G23" s="116"/>
      <c r="H23" s="116"/>
      <c r="I23" s="116"/>
    </row>
    <row r="24" spans="1:9" ht="18.75">
      <c r="A24" s="159" t="s">
        <v>102</v>
      </c>
      <c r="B24" s="159"/>
      <c r="C24" s="159"/>
      <c r="D24" s="159"/>
      <c r="E24" s="159"/>
      <c r="F24" s="159"/>
      <c r="G24" s="159"/>
      <c r="H24" s="159"/>
      <c r="I24" s="159"/>
    </row>
    <row r="25" spans="1:9" ht="18.75">
      <c r="A25" s="116"/>
      <c r="B25" s="116"/>
      <c r="C25" s="116"/>
      <c r="D25" s="116"/>
      <c r="E25" s="116"/>
      <c r="F25" s="116"/>
      <c r="G25" s="116"/>
      <c r="H25" s="116"/>
      <c r="I25" s="116"/>
    </row>
    <row r="26" spans="1:9" ht="18.75">
      <c r="A26" s="159" t="s">
        <v>107</v>
      </c>
      <c r="B26" s="159"/>
      <c r="C26" s="159"/>
      <c r="D26" s="159"/>
      <c r="E26" s="159"/>
      <c r="F26" s="159"/>
      <c r="G26" s="159"/>
      <c r="H26" s="159"/>
      <c r="I26" s="159"/>
    </row>
    <row r="27" spans="1:9" ht="18.75">
      <c r="A27" s="159" t="s">
        <v>104</v>
      </c>
      <c r="B27" s="159"/>
      <c r="C27" s="159"/>
      <c r="D27" s="159"/>
      <c r="E27" s="159"/>
      <c r="F27" s="159"/>
      <c r="G27" s="159"/>
      <c r="H27" s="159"/>
      <c r="I27" s="159"/>
    </row>
    <row r="28" spans="1:9" ht="18.75">
      <c r="A28" s="109"/>
      <c r="B28" s="109"/>
      <c r="C28" s="109"/>
      <c r="D28" s="109"/>
      <c r="E28" s="109"/>
      <c r="F28" s="109"/>
      <c r="G28" s="109"/>
      <c r="H28" s="109"/>
      <c r="I28" s="109"/>
    </row>
    <row r="29" spans="1:9" ht="18.75">
      <c r="A29" s="159" t="s">
        <v>81</v>
      </c>
      <c r="B29" s="159"/>
      <c r="C29" s="159"/>
      <c r="D29" s="159"/>
      <c r="E29" s="159"/>
      <c r="F29" s="159"/>
      <c r="G29" s="159"/>
      <c r="H29" s="159"/>
      <c r="I29" s="159"/>
    </row>
    <row r="30" spans="1:9" ht="18.75">
      <c r="A30" s="159" t="s">
        <v>80</v>
      </c>
      <c r="B30" s="159"/>
      <c r="C30" s="159"/>
      <c r="D30" s="159"/>
      <c r="E30" s="159"/>
      <c r="F30" s="159"/>
      <c r="G30" s="159"/>
      <c r="H30" s="159"/>
      <c r="I30" s="159"/>
    </row>
  </sheetData>
  <sheetProtection/>
  <mergeCells count="15">
    <mergeCell ref="A30:I30"/>
    <mergeCell ref="A2:I2"/>
    <mergeCell ref="A9:A10"/>
    <mergeCell ref="B9:G10"/>
    <mergeCell ref="H9:H10"/>
    <mergeCell ref="I9:I10"/>
    <mergeCell ref="A16:A19"/>
    <mergeCell ref="B16:G16"/>
    <mergeCell ref="B17:G17"/>
    <mergeCell ref="B18:I18"/>
    <mergeCell ref="A22:I22"/>
    <mergeCell ref="A24:I24"/>
    <mergeCell ref="A26:I26"/>
    <mergeCell ref="A27:I27"/>
    <mergeCell ref="A29:I29"/>
  </mergeCells>
  <printOptions/>
  <pageMargins left="0.81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pat</cp:lastModifiedBy>
  <cp:lastPrinted>2023-07-11T08:28:08Z</cp:lastPrinted>
  <dcterms:created xsi:type="dcterms:W3CDTF">2016-05-31T08:25:27Z</dcterms:created>
  <dcterms:modified xsi:type="dcterms:W3CDTF">2023-08-09T09:05:07Z</dcterms:modified>
  <cp:category/>
  <cp:version/>
  <cp:contentType/>
  <cp:contentStatus/>
</cp:coreProperties>
</file>